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3c76fbf90d5393/Escritorio/"/>
    </mc:Choice>
  </mc:AlternateContent>
  <xr:revisionPtr revIDLastSave="0" documentId="8_{1D621E0B-642F-4CB9-B53B-ECE6E45B1175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DPP" sheetId="6" r:id="rId1"/>
    <sheet name="Antigüedad saldos" sheetId="1" r:id="rId2"/>
    <sheet name="Estimación" sheetId="2" r:id="rId3"/>
    <sheet name="PCE" sheetId="3" r:id="rId4"/>
    <sheet name="PE" sheetId="4" r:id="rId5"/>
    <sheet name="Kpi" sheetId="5" r:id="rId6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" i="5" l="1"/>
  <c r="E65" i="5"/>
  <c r="E63" i="5"/>
  <c r="E61" i="5"/>
  <c r="F51" i="5"/>
  <c r="F42" i="5"/>
  <c r="F38" i="5"/>
  <c r="F35" i="5"/>
  <c r="G29" i="5"/>
  <c r="F29" i="5"/>
  <c r="G27" i="5"/>
  <c r="F27" i="5"/>
  <c r="G24" i="5"/>
  <c r="F24" i="5"/>
  <c r="G23" i="5"/>
  <c r="F23" i="5"/>
  <c r="G22" i="5"/>
  <c r="F22" i="5"/>
  <c r="G21" i="5"/>
  <c r="F21" i="5"/>
  <c r="G20" i="5"/>
  <c r="F20" i="5"/>
  <c r="G16" i="5"/>
  <c r="F16" i="5"/>
  <c r="G15" i="5"/>
  <c r="G14" i="5"/>
  <c r="G11" i="5"/>
  <c r="F11" i="5"/>
  <c r="G10" i="5"/>
  <c r="G9" i="5"/>
  <c r="M220" i="4"/>
  <c r="L220" i="4"/>
  <c r="K220" i="4"/>
  <c r="J220" i="4"/>
  <c r="I220" i="4"/>
  <c r="N218" i="4"/>
  <c r="M218" i="4"/>
  <c r="L218" i="4"/>
  <c r="K218" i="4"/>
  <c r="J218" i="4"/>
  <c r="I218" i="4"/>
  <c r="N216" i="4"/>
  <c r="M216" i="4"/>
  <c r="L216" i="4"/>
  <c r="K216" i="4"/>
  <c r="J216" i="4"/>
  <c r="I216" i="4"/>
  <c r="N212" i="4"/>
  <c r="M212" i="4"/>
  <c r="L212" i="4"/>
  <c r="K212" i="4"/>
  <c r="J212" i="4"/>
  <c r="I212" i="4"/>
  <c r="N208" i="4"/>
  <c r="M208" i="4"/>
  <c r="L208" i="4"/>
  <c r="K208" i="4"/>
  <c r="J208" i="4"/>
  <c r="I208" i="4"/>
  <c r="N207" i="4"/>
  <c r="N205" i="4"/>
  <c r="M205" i="4"/>
  <c r="L205" i="4"/>
  <c r="K205" i="4"/>
  <c r="J205" i="4"/>
  <c r="I205" i="4"/>
  <c r="N204" i="4"/>
  <c r="N202" i="4"/>
  <c r="M202" i="4"/>
  <c r="L202" i="4"/>
  <c r="K202" i="4"/>
  <c r="J202" i="4"/>
  <c r="I202" i="4"/>
  <c r="N198" i="4"/>
  <c r="M198" i="4"/>
  <c r="L198" i="4"/>
  <c r="K198" i="4"/>
  <c r="J198" i="4"/>
  <c r="I198" i="4"/>
  <c r="N195" i="4"/>
  <c r="M195" i="4"/>
  <c r="L195" i="4"/>
  <c r="K195" i="4"/>
  <c r="J195" i="4"/>
  <c r="I195" i="4"/>
  <c r="N194" i="4"/>
  <c r="N193" i="4"/>
  <c r="N191" i="4"/>
  <c r="M191" i="4"/>
  <c r="L191" i="4"/>
  <c r="K191" i="4"/>
  <c r="J191" i="4"/>
  <c r="I191" i="4"/>
  <c r="N187" i="4"/>
  <c r="M187" i="4"/>
  <c r="L187" i="4"/>
  <c r="K187" i="4"/>
  <c r="J187" i="4"/>
  <c r="I187" i="4"/>
  <c r="N186" i="4"/>
  <c r="N185" i="4"/>
  <c r="N183" i="4"/>
  <c r="M183" i="4"/>
  <c r="L183" i="4"/>
  <c r="K183" i="4"/>
  <c r="J183" i="4"/>
  <c r="I183" i="4"/>
  <c r="N181" i="4"/>
  <c r="N179" i="4"/>
  <c r="M179" i="4"/>
  <c r="L179" i="4"/>
  <c r="K179" i="4"/>
  <c r="J179" i="4"/>
  <c r="I179" i="4"/>
  <c r="N175" i="4"/>
  <c r="N173" i="4"/>
  <c r="M173" i="4"/>
  <c r="L173" i="4"/>
  <c r="K173" i="4"/>
  <c r="J173" i="4"/>
  <c r="I173" i="4"/>
  <c r="N172" i="4"/>
  <c r="N170" i="4"/>
  <c r="M170" i="4"/>
  <c r="L170" i="4"/>
  <c r="K170" i="4"/>
  <c r="J170" i="4"/>
  <c r="I170" i="4"/>
  <c r="N169" i="4"/>
  <c r="N168" i="4"/>
  <c r="N167" i="4"/>
  <c r="N166" i="4"/>
  <c r="N165" i="4"/>
  <c r="N163" i="4"/>
  <c r="M163" i="4"/>
  <c r="L163" i="4"/>
  <c r="K163" i="4"/>
  <c r="J163" i="4"/>
  <c r="I163" i="4"/>
  <c r="N160" i="4"/>
  <c r="M160" i="4"/>
  <c r="L160" i="4"/>
  <c r="K160" i="4"/>
  <c r="J160" i="4"/>
  <c r="I160" i="4"/>
  <c r="N155" i="4"/>
  <c r="M155" i="4"/>
  <c r="L155" i="4"/>
  <c r="K155" i="4"/>
  <c r="J155" i="4"/>
  <c r="I155" i="4"/>
  <c r="N150" i="4"/>
  <c r="M150" i="4"/>
  <c r="L150" i="4"/>
  <c r="K150" i="4"/>
  <c r="J150" i="4"/>
  <c r="I150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09" i="4"/>
  <c r="M109" i="4"/>
  <c r="L109" i="4"/>
  <c r="K109" i="4"/>
  <c r="J109" i="4"/>
  <c r="I109" i="4"/>
  <c r="N105" i="4"/>
  <c r="M105" i="4"/>
  <c r="L105" i="4"/>
  <c r="K105" i="4"/>
  <c r="J105" i="4"/>
  <c r="I105" i="4"/>
  <c r="N96" i="4"/>
  <c r="M96" i="4"/>
  <c r="L96" i="4"/>
  <c r="K96" i="4"/>
  <c r="J96" i="4"/>
  <c r="I96" i="4"/>
  <c r="N91" i="4"/>
  <c r="M91" i="4"/>
  <c r="L91" i="4"/>
  <c r="K91" i="4"/>
  <c r="J91" i="4"/>
  <c r="I91" i="4"/>
  <c r="N87" i="4"/>
  <c r="M87" i="4"/>
  <c r="L87" i="4"/>
  <c r="K87" i="4"/>
  <c r="J87" i="4"/>
  <c r="I87" i="4"/>
  <c r="N83" i="4"/>
  <c r="M83" i="4"/>
  <c r="L83" i="4"/>
  <c r="K83" i="4"/>
  <c r="J83" i="4"/>
  <c r="I83" i="4"/>
  <c r="N69" i="4"/>
  <c r="M69" i="4"/>
  <c r="L69" i="4"/>
  <c r="K69" i="4"/>
  <c r="J69" i="4"/>
  <c r="I69" i="4"/>
  <c r="N65" i="4"/>
  <c r="M65" i="4"/>
  <c r="L65" i="4"/>
  <c r="K65" i="4"/>
  <c r="J65" i="4"/>
  <c r="I65" i="4"/>
  <c r="N54" i="4"/>
  <c r="M54" i="4"/>
  <c r="L54" i="4"/>
  <c r="K54" i="4"/>
  <c r="J54" i="4"/>
  <c r="I54" i="4"/>
  <c r="N48" i="4"/>
  <c r="M48" i="4"/>
  <c r="L48" i="4"/>
  <c r="K48" i="4"/>
  <c r="J48" i="4"/>
  <c r="I48" i="4"/>
  <c r="N47" i="4"/>
  <c r="N45" i="4"/>
  <c r="M45" i="4"/>
  <c r="L45" i="4"/>
  <c r="K45" i="4"/>
  <c r="J45" i="4"/>
  <c r="I45" i="4"/>
  <c r="N35" i="4"/>
  <c r="M35" i="4"/>
  <c r="L35" i="4"/>
  <c r="K35" i="4"/>
  <c r="J35" i="4"/>
  <c r="I35" i="4"/>
  <c r="N32" i="4"/>
  <c r="M32" i="4"/>
  <c r="L32" i="4"/>
  <c r="K32" i="4"/>
  <c r="J32" i="4"/>
  <c r="I32" i="4"/>
  <c r="E31" i="4"/>
  <c r="E30" i="4"/>
  <c r="E29" i="4"/>
  <c r="N27" i="4"/>
  <c r="M27" i="4"/>
  <c r="L27" i="4"/>
  <c r="K27" i="4"/>
  <c r="J27" i="4"/>
  <c r="I27" i="4"/>
  <c r="N26" i="4"/>
  <c r="E26" i="4"/>
  <c r="N25" i="4"/>
  <c r="E25" i="4"/>
  <c r="N24" i="4"/>
  <c r="E24" i="4"/>
  <c r="N23" i="4"/>
  <c r="E23" i="4"/>
  <c r="N22" i="4"/>
  <c r="E22" i="4"/>
  <c r="N21" i="4"/>
  <c r="E21" i="4"/>
  <c r="N20" i="4"/>
  <c r="E20" i="4"/>
  <c r="N19" i="4"/>
  <c r="E19" i="4"/>
  <c r="N18" i="4"/>
  <c r="E18" i="4"/>
  <c r="N17" i="4"/>
  <c r="E17" i="4"/>
  <c r="N15" i="4"/>
  <c r="M15" i="4"/>
  <c r="L15" i="4"/>
  <c r="K15" i="4"/>
  <c r="J15" i="4"/>
  <c r="I15" i="4"/>
  <c r="E14" i="4"/>
  <c r="E13" i="4"/>
  <c r="E12" i="4"/>
  <c r="E11" i="4"/>
  <c r="E10" i="4"/>
  <c r="E9" i="4"/>
  <c r="E8" i="4"/>
  <c r="E7" i="4"/>
  <c r="E6" i="4"/>
  <c r="M220" i="3"/>
  <c r="L220" i="3"/>
  <c r="K220" i="3"/>
  <c r="J220" i="3"/>
  <c r="I220" i="3"/>
  <c r="P218" i="3"/>
  <c r="O218" i="3"/>
  <c r="N218" i="3"/>
  <c r="M218" i="3"/>
  <c r="L218" i="3"/>
  <c r="K218" i="3"/>
  <c r="J218" i="3"/>
  <c r="I218" i="3"/>
  <c r="P216" i="3"/>
  <c r="M216" i="3"/>
  <c r="L216" i="3"/>
  <c r="K216" i="3"/>
  <c r="J216" i="3"/>
  <c r="I216" i="3"/>
  <c r="P212" i="3"/>
  <c r="M212" i="3"/>
  <c r="L212" i="3"/>
  <c r="K212" i="3"/>
  <c r="J212" i="3"/>
  <c r="I212" i="3"/>
  <c r="P208" i="3"/>
  <c r="M208" i="3"/>
  <c r="L208" i="3"/>
  <c r="K208" i="3"/>
  <c r="J208" i="3"/>
  <c r="I208" i="3"/>
  <c r="P205" i="3"/>
  <c r="M205" i="3"/>
  <c r="L205" i="3"/>
  <c r="K205" i="3"/>
  <c r="J205" i="3"/>
  <c r="I205" i="3"/>
  <c r="P202" i="3"/>
  <c r="M202" i="3"/>
  <c r="L202" i="3"/>
  <c r="K202" i="3"/>
  <c r="J202" i="3"/>
  <c r="I202" i="3"/>
  <c r="P198" i="3"/>
  <c r="M198" i="3"/>
  <c r="L198" i="3"/>
  <c r="K198" i="3"/>
  <c r="J198" i="3"/>
  <c r="I198" i="3"/>
  <c r="P195" i="3"/>
  <c r="M195" i="3"/>
  <c r="L195" i="3"/>
  <c r="K195" i="3"/>
  <c r="J195" i="3"/>
  <c r="I195" i="3"/>
  <c r="P191" i="3"/>
  <c r="M191" i="3"/>
  <c r="L191" i="3"/>
  <c r="K191" i="3"/>
  <c r="J191" i="3"/>
  <c r="I191" i="3"/>
  <c r="P187" i="3"/>
  <c r="M187" i="3"/>
  <c r="L187" i="3"/>
  <c r="K187" i="3"/>
  <c r="J187" i="3"/>
  <c r="I187" i="3"/>
  <c r="P183" i="3"/>
  <c r="M183" i="3"/>
  <c r="L183" i="3"/>
  <c r="K183" i="3"/>
  <c r="J183" i="3"/>
  <c r="I183" i="3"/>
  <c r="P179" i="3"/>
  <c r="M179" i="3"/>
  <c r="L179" i="3"/>
  <c r="K179" i="3"/>
  <c r="J179" i="3"/>
  <c r="I179" i="3"/>
  <c r="P173" i="3"/>
  <c r="M173" i="3"/>
  <c r="L173" i="3"/>
  <c r="K173" i="3"/>
  <c r="J173" i="3"/>
  <c r="I173" i="3"/>
  <c r="P170" i="3"/>
  <c r="M170" i="3"/>
  <c r="L170" i="3"/>
  <c r="K170" i="3"/>
  <c r="J170" i="3"/>
  <c r="I170" i="3"/>
  <c r="P163" i="3"/>
  <c r="M163" i="3"/>
  <c r="L163" i="3"/>
  <c r="K163" i="3"/>
  <c r="J163" i="3"/>
  <c r="I163" i="3"/>
  <c r="P160" i="3"/>
  <c r="M160" i="3"/>
  <c r="L160" i="3"/>
  <c r="K160" i="3"/>
  <c r="J160" i="3"/>
  <c r="I160" i="3"/>
  <c r="P155" i="3"/>
  <c r="M155" i="3"/>
  <c r="L155" i="3"/>
  <c r="K155" i="3"/>
  <c r="J155" i="3"/>
  <c r="I155" i="3"/>
  <c r="P150" i="3"/>
  <c r="M150" i="3"/>
  <c r="L150" i="3"/>
  <c r="K150" i="3"/>
  <c r="J150" i="3"/>
  <c r="I150" i="3"/>
  <c r="P109" i="3"/>
  <c r="M109" i="3"/>
  <c r="L109" i="3"/>
  <c r="K109" i="3"/>
  <c r="J109" i="3"/>
  <c r="I109" i="3"/>
  <c r="P105" i="3"/>
  <c r="M105" i="3"/>
  <c r="L105" i="3"/>
  <c r="K105" i="3"/>
  <c r="J105" i="3"/>
  <c r="I105" i="3"/>
  <c r="P96" i="3"/>
  <c r="M96" i="3"/>
  <c r="L96" i="3"/>
  <c r="K96" i="3"/>
  <c r="J96" i="3"/>
  <c r="I96" i="3"/>
  <c r="P91" i="3"/>
  <c r="M91" i="3"/>
  <c r="L91" i="3"/>
  <c r="K91" i="3"/>
  <c r="J91" i="3"/>
  <c r="I91" i="3"/>
  <c r="P87" i="3"/>
  <c r="M87" i="3"/>
  <c r="L87" i="3"/>
  <c r="K87" i="3"/>
  <c r="J87" i="3"/>
  <c r="I87" i="3"/>
  <c r="P83" i="3"/>
  <c r="M83" i="3"/>
  <c r="L83" i="3"/>
  <c r="K83" i="3"/>
  <c r="J83" i="3"/>
  <c r="I83" i="3"/>
  <c r="P69" i="3"/>
  <c r="M69" i="3"/>
  <c r="L69" i="3"/>
  <c r="K69" i="3"/>
  <c r="J69" i="3"/>
  <c r="I69" i="3"/>
  <c r="P65" i="3"/>
  <c r="M65" i="3"/>
  <c r="L65" i="3"/>
  <c r="K65" i="3"/>
  <c r="J65" i="3"/>
  <c r="I65" i="3"/>
  <c r="P54" i="3"/>
  <c r="M54" i="3"/>
  <c r="L54" i="3"/>
  <c r="K54" i="3"/>
  <c r="J54" i="3"/>
  <c r="I54" i="3"/>
  <c r="P48" i="3"/>
  <c r="M48" i="3"/>
  <c r="L48" i="3"/>
  <c r="K48" i="3"/>
  <c r="J48" i="3"/>
  <c r="I48" i="3"/>
  <c r="P45" i="3"/>
  <c r="M45" i="3"/>
  <c r="L45" i="3"/>
  <c r="K45" i="3"/>
  <c r="J45" i="3"/>
  <c r="I45" i="3"/>
  <c r="P35" i="3"/>
  <c r="M35" i="3"/>
  <c r="L35" i="3"/>
  <c r="K35" i="3"/>
  <c r="J35" i="3"/>
  <c r="I35" i="3"/>
  <c r="P32" i="3"/>
  <c r="M32" i="3"/>
  <c r="L32" i="3"/>
  <c r="K32" i="3"/>
  <c r="J32" i="3"/>
  <c r="I32" i="3"/>
  <c r="E31" i="3"/>
  <c r="E30" i="3"/>
  <c r="E29" i="3"/>
  <c r="P27" i="3"/>
  <c r="M27" i="3"/>
  <c r="L27" i="3"/>
  <c r="K27" i="3"/>
  <c r="J27" i="3"/>
  <c r="I27" i="3"/>
  <c r="E26" i="3"/>
  <c r="E25" i="3"/>
  <c r="E24" i="3"/>
  <c r="E23" i="3"/>
  <c r="E22" i="3"/>
  <c r="E21" i="3"/>
  <c r="E20" i="3"/>
  <c r="E19" i="3"/>
  <c r="E18" i="3"/>
  <c r="E17" i="3"/>
  <c r="P15" i="3"/>
  <c r="M15" i="3"/>
  <c r="L15" i="3"/>
  <c r="K15" i="3"/>
  <c r="J15" i="3"/>
  <c r="I15" i="3"/>
  <c r="E14" i="3"/>
  <c r="E13" i="3"/>
  <c r="E12" i="3"/>
  <c r="E11" i="3"/>
  <c r="E10" i="3"/>
  <c r="E9" i="3"/>
  <c r="E8" i="3"/>
  <c r="E7" i="3"/>
  <c r="E6" i="3"/>
  <c r="F39" i="2"/>
  <c r="F31" i="2"/>
  <c r="F24" i="2"/>
  <c r="F14" i="2"/>
  <c r="F10" i="2"/>
  <c r="M220" i="1"/>
  <c r="L220" i="1"/>
  <c r="K220" i="1"/>
  <c r="J220" i="1"/>
  <c r="I220" i="1"/>
  <c r="M218" i="1"/>
  <c r="L218" i="1"/>
  <c r="K218" i="1"/>
  <c r="J218" i="1"/>
  <c r="I218" i="1"/>
  <c r="M216" i="1"/>
  <c r="L216" i="1"/>
  <c r="K216" i="1"/>
  <c r="J216" i="1"/>
  <c r="I216" i="1"/>
  <c r="M212" i="1"/>
  <c r="L212" i="1"/>
  <c r="K212" i="1"/>
  <c r="J212" i="1"/>
  <c r="I212" i="1"/>
  <c r="M208" i="1"/>
  <c r="L208" i="1"/>
  <c r="K208" i="1"/>
  <c r="J208" i="1"/>
  <c r="I208" i="1"/>
  <c r="M205" i="1"/>
  <c r="L205" i="1"/>
  <c r="K205" i="1"/>
  <c r="J205" i="1"/>
  <c r="I205" i="1"/>
  <c r="M202" i="1"/>
  <c r="L202" i="1"/>
  <c r="K202" i="1"/>
  <c r="J202" i="1"/>
  <c r="I202" i="1"/>
  <c r="M198" i="1"/>
  <c r="L198" i="1"/>
  <c r="K198" i="1"/>
  <c r="J198" i="1"/>
  <c r="I198" i="1"/>
  <c r="M195" i="1"/>
  <c r="L195" i="1"/>
  <c r="K195" i="1"/>
  <c r="J195" i="1"/>
  <c r="I195" i="1"/>
  <c r="M191" i="1"/>
  <c r="L191" i="1"/>
  <c r="K191" i="1"/>
  <c r="J191" i="1"/>
  <c r="I191" i="1"/>
  <c r="M187" i="1"/>
  <c r="L187" i="1"/>
  <c r="K187" i="1"/>
  <c r="J187" i="1"/>
  <c r="I187" i="1"/>
  <c r="M183" i="1"/>
  <c r="L183" i="1"/>
  <c r="K183" i="1"/>
  <c r="J183" i="1"/>
  <c r="I183" i="1"/>
  <c r="M179" i="1"/>
  <c r="L179" i="1"/>
  <c r="K179" i="1"/>
  <c r="J179" i="1"/>
  <c r="I179" i="1"/>
  <c r="M173" i="1"/>
  <c r="L173" i="1"/>
  <c r="K173" i="1"/>
  <c r="J173" i="1"/>
  <c r="I173" i="1"/>
  <c r="M170" i="1"/>
  <c r="L170" i="1"/>
  <c r="K170" i="1"/>
  <c r="J170" i="1"/>
  <c r="I170" i="1"/>
  <c r="M163" i="1"/>
  <c r="L163" i="1"/>
  <c r="K163" i="1"/>
  <c r="J163" i="1"/>
  <c r="I163" i="1"/>
  <c r="M160" i="1"/>
  <c r="L160" i="1"/>
  <c r="K160" i="1"/>
  <c r="J160" i="1"/>
  <c r="I160" i="1"/>
  <c r="M155" i="1"/>
  <c r="L155" i="1"/>
  <c r="K155" i="1"/>
  <c r="J155" i="1"/>
  <c r="I155" i="1"/>
  <c r="M150" i="1"/>
  <c r="L150" i="1"/>
  <c r="K150" i="1"/>
  <c r="J150" i="1"/>
  <c r="I150" i="1"/>
  <c r="M109" i="1"/>
  <c r="L109" i="1"/>
  <c r="K109" i="1"/>
  <c r="J109" i="1"/>
  <c r="I109" i="1"/>
  <c r="M105" i="1"/>
  <c r="L105" i="1"/>
  <c r="K105" i="1"/>
  <c r="J105" i="1"/>
  <c r="I105" i="1"/>
  <c r="M96" i="1"/>
  <c r="L96" i="1"/>
  <c r="K96" i="1"/>
  <c r="J96" i="1"/>
  <c r="I96" i="1"/>
  <c r="M91" i="1"/>
  <c r="L91" i="1"/>
  <c r="K91" i="1"/>
  <c r="J91" i="1"/>
  <c r="I91" i="1"/>
  <c r="M87" i="1"/>
  <c r="L87" i="1"/>
  <c r="K87" i="1"/>
  <c r="J87" i="1"/>
  <c r="I87" i="1"/>
  <c r="M83" i="1"/>
  <c r="L83" i="1"/>
  <c r="K83" i="1"/>
  <c r="J83" i="1"/>
  <c r="I83" i="1"/>
  <c r="M69" i="1"/>
  <c r="L69" i="1"/>
  <c r="K69" i="1"/>
  <c r="J69" i="1"/>
  <c r="I69" i="1"/>
  <c r="M65" i="1"/>
  <c r="L65" i="1"/>
  <c r="K65" i="1"/>
  <c r="J65" i="1"/>
  <c r="I65" i="1"/>
  <c r="M54" i="1"/>
  <c r="L54" i="1"/>
  <c r="K54" i="1"/>
  <c r="J54" i="1"/>
  <c r="I54" i="1"/>
  <c r="M48" i="1"/>
  <c r="L48" i="1"/>
  <c r="K48" i="1"/>
  <c r="J48" i="1"/>
  <c r="I48" i="1"/>
  <c r="M45" i="1"/>
  <c r="L45" i="1"/>
  <c r="K45" i="1"/>
  <c r="J45" i="1"/>
  <c r="I45" i="1"/>
  <c r="M35" i="1"/>
  <c r="L35" i="1"/>
  <c r="K35" i="1"/>
  <c r="J35" i="1"/>
  <c r="I35" i="1"/>
  <c r="M32" i="1"/>
  <c r="L32" i="1"/>
  <c r="K32" i="1"/>
  <c r="J32" i="1"/>
  <c r="I32" i="1"/>
  <c r="E31" i="1"/>
  <c r="E30" i="1"/>
  <c r="E29" i="1"/>
  <c r="M27" i="1"/>
  <c r="L27" i="1"/>
  <c r="K27" i="1"/>
  <c r="J27" i="1"/>
  <c r="I27" i="1"/>
  <c r="E26" i="1"/>
  <c r="E25" i="1"/>
  <c r="E24" i="1"/>
  <c r="E23" i="1"/>
  <c r="E22" i="1"/>
  <c r="E21" i="1"/>
  <c r="E20" i="1"/>
  <c r="E19" i="1"/>
  <c r="E18" i="1"/>
  <c r="E17" i="1"/>
  <c r="M15" i="1"/>
  <c r="L15" i="1"/>
  <c r="K15" i="1"/>
  <c r="J15" i="1"/>
  <c r="I15" i="1"/>
  <c r="E14" i="1"/>
  <c r="E13" i="1"/>
  <c r="E12" i="1"/>
  <c r="E11" i="1"/>
  <c r="E10" i="1"/>
  <c r="E9" i="1"/>
  <c r="E8" i="1"/>
  <c r="E7" i="1"/>
  <c r="E6" i="1"/>
  <c r="E29" i="6"/>
  <c r="D26" i="6"/>
  <c r="E25" i="6"/>
  <c r="I20" i="6"/>
  <c r="I15" i="6"/>
  <c r="E11" i="6"/>
  <c r="E8" i="6"/>
</calcChain>
</file>

<file path=xl/sharedStrings.xml><?xml version="1.0" encoding="utf-8"?>
<sst xmlns="http://schemas.openxmlformats.org/spreadsheetml/2006/main" count="825" uniqueCount="163">
  <si>
    <t>Fecha</t>
  </si>
  <si>
    <t>Folio</t>
  </si>
  <si>
    <t>Vencimiento</t>
  </si>
  <si>
    <t>Moneda</t>
  </si>
  <si>
    <t>Total factura</t>
  </si>
  <si>
    <t>1-30 días</t>
  </si>
  <si>
    <t>31-60 días</t>
  </si>
  <si>
    <t>61-90 días</t>
  </si>
  <si>
    <t>Mayor 90 días</t>
  </si>
  <si>
    <t>Notas</t>
  </si>
  <si>
    <t>Promesa de pago</t>
  </si>
  <si>
    <t>Forma de comunicación</t>
  </si>
  <si>
    <t>MN</t>
  </si>
  <si>
    <t>B533</t>
  </si>
  <si>
    <t>B596</t>
  </si>
  <si>
    <t>B625</t>
  </si>
  <si>
    <t>B649</t>
  </si>
  <si>
    <t>B684</t>
  </si>
  <si>
    <t>B716</t>
  </si>
  <si>
    <t>B745</t>
  </si>
  <si>
    <t>B777</t>
  </si>
  <si>
    <t>B805</t>
  </si>
  <si>
    <t>B838</t>
  </si>
  <si>
    <t>B760</t>
  </si>
  <si>
    <t>B778</t>
  </si>
  <si>
    <t>B807</t>
  </si>
  <si>
    <t>B1071</t>
  </si>
  <si>
    <t>B1115</t>
  </si>
  <si>
    <t>B1121</t>
  </si>
  <si>
    <t>B857</t>
  </si>
  <si>
    <t>B1077</t>
  </si>
  <si>
    <t>B1127</t>
  </si>
  <si>
    <t>SUSTITUYE A LA FACTURA NUMERO 5</t>
  </si>
  <si>
    <t>B411</t>
  </si>
  <si>
    <t>B417</t>
  </si>
  <si>
    <t>B440</t>
  </si>
  <si>
    <t>B442</t>
  </si>
  <si>
    <t>B449</t>
  </si>
  <si>
    <t>B469</t>
  </si>
  <si>
    <t>B495</t>
  </si>
  <si>
    <t>B521</t>
  </si>
  <si>
    <t>B664</t>
  </si>
  <si>
    <t>B665</t>
  </si>
  <si>
    <t>B697</t>
  </si>
  <si>
    <t>B705</t>
  </si>
  <si>
    <t>B730</t>
  </si>
  <si>
    <t>B763</t>
  </si>
  <si>
    <t>B762</t>
  </si>
  <si>
    <t>B761</t>
  </si>
  <si>
    <t>B791</t>
  </si>
  <si>
    <t>B790</t>
  </si>
  <si>
    <t>B822</t>
  </si>
  <si>
    <t>B866</t>
  </si>
  <si>
    <t>B865</t>
  </si>
  <si>
    <t>B864</t>
  </si>
  <si>
    <t>B867</t>
  </si>
  <si>
    <t>B882</t>
  </si>
  <si>
    <t>B988</t>
  </si>
  <si>
    <t>B825</t>
  </si>
  <si>
    <t>B1002</t>
  </si>
  <si>
    <t>B1132</t>
  </si>
  <si>
    <t>B1133</t>
  </si>
  <si>
    <t>B984</t>
  </si>
  <si>
    <t>B1084</t>
  </si>
  <si>
    <t>B1059</t>
  </si>
  <si>
    <t>B1106</t>
  </si>
  <si>
    <t>B1088</t>
  </si>
  <si>
    <t>B554</t>
  </si>
  <si>
    <t>B644</t>
  </si>
  <si>
    <t>CLIENTE 1</t>
  </si>
  <si>
    <t>CLIENTE 3</t>
  </si>
  <si>
    <t>EMPRESA OTORGADORA DE CRÉDITO SA DE CV</t>
  </si>
  <si>
    <t>TOTALES</t>
  </si>
  <si>
    <t>CLIENTE 2</t>
  </si>
  <si>
    <t>CLIENTE 4</t>
  </si>
  <si>
    <t>CLIENTE 5</t>
  </si>
  <si>
    <t>CLIENTE 6</t>
  </si>
  <si>
    <t>CLIENTE 7</t>
  </si>
  <si>
    <t>CLIENTE 8</t>
  </si>
  <si>
    <t>CLIENTE 9</t>
  </si>
  <si>
    <t>CLIENTE 10</t>
  </si>
  <si>
    <t>CLIENTE 12</t>
  </si>
  <si>
    <t>CLIENTE 13</t>
  </si>
  <si>
    <t>CLIENTE 14</t>
  </si>
  <si>
    <t>CLIENTE 15</t>
  </si>
  <si>
    <t>CLIENTE 16</t>
  </si>
  <si>
    <t>CLIENTE 17</t>
  </si>
  <si>
    <t>CLIENTE 18</t>
  </si>
  <si>
    <t>CLIENTE 19</t>
  </si>
  <si>
    <t>CLIENTE 20</t>
  </si>
  <si>
    <t>CLIENTE 21</t>
  </si>
  <si>
    <t>CLIENTE 22</t>
  </si>
  <si>
    <t>CLIENTE 23</t>
  </si>
  <si>
    <t>CLIENTE 24</t>
  </si>
  <si>
    <t>CLIENTE 25</t>
  </si>
  <si>
    <t>CLIENTE 26</t>
  </si>
  <si>
    <t>CLIENTE 27</t>
  </si>
  <si>
    <t>CLIENTE 28</t>
  </si>
  <si>
    <t>CLIENTE 29</t>
  </si>
  <si>
    <t>CLIENTE 30</t>
  </si>
  <si>
    <t>CLIENTE 31</t>
  </si>
  <si>
    <t>Saldo Total</t>
  </si>
  <si>
    <t>INTEGRACIÓN</t>
  </si>
  <si>
    <t>Días</t>
  </si>
  <si>
    <t>Empresa otorgadora de crédito SA de CV</t>
  </si>
  <si>
    <t>Estimación de cuentas incobrables</t>
  </si>
  <si>
    <t>Valor cartera</t>
  </si>
  <si>
    <t>Valor de la cartera al cierre</t>
  </si>
  <si>
    <t>Porcentaje de estimación</t>
  </si>
  <si>
    <t>Estimación cuentas incobrables</t>
  </si>
  <si>
    <t>Valor ventas</t>
  </si>
  <si>
    <t>Severidad de la pérdida</t>
  </si>
  <si>
    <t>Probabilidad incumplimiento</t>
  </si>
  <si>
    <t>Pérdida creditica estimada</t>
  </si>
  <si>
    <t>Pérdida crediticia estimada</t>
  </si>
  <si>
    <t>Pérdida estimada</t>
  </si>
  <si>
    <t>Pédida creditica estimada</t>
  </si>
  <si>
    <t>Empresa Otorgadora de crédito SA de CV</t>
  </si>
  <si>
    <t>Indicadores de gestión</t>
  </si>
  <si>
    <t>Autorizadas</t>
  </si>
  <si>
    <t>Rechazadas</t>
  </si>
  <si>
    <t>Total</t>
  </si>
  <si>
    <t>Solicitudes de crédito presentadas</t>
  </si>
  <si>
    <t>Valor de las solicitudes analizadas</t>
  </si>
  <si>
    <t>Autorizado</t>
  </si>
  <si>
    <t>Rechazado</t>
  </si>
  <si>
    <t>Cartera vencida</t>
  </si>
  <si>
    <t>Corriente</t>
  </si>
  <si>
    <t>30 días</t>
  </si>
  <si>
    <t>60 días</t>
  </si>
  <si>
    <t>90 días o más</t>
  </si>
  <si>
    <t>Costo de recuperación</t>
  </si>
  <si>
    <t>Total sueldos personal de cobranza</t>
  </si>
  <si>
    <t>Prestaciones al personal y carga social</t>
  </si>
  <si>
    <t>Pasajes</t>
  </si>
  <si>
    <t>Estacionamiento</t>
  </si>
  <si>
    <t>Total cobranza del periodo</t>
  </si>
  <si>
    <t>Costo por peso cobrado</t>
  </si>
  <si>
    <t>Llamadas de cobranza realizadas</t>
  </si>
  <si>
    <t>Número de avisos enviados</t>
  </si>
  <si>
    <t>Valor de cartera recuperada</t>
  </si>
  <si>
    <t>Cuentas asignadas a agencia de cobranza</t>
  </si>
  <si>
    <t>Rotación de cuentas por cobrar</t>
  </si>
  <si>
    <t>Ventas</t>
  </si>
  <si>
    <t>Concepto</t>
  </si>
  <si>
    <t>Rotación de C x C (Días)</t>
  </si>
  <si>
    <t>Valor de la factura</t>
  </si>
  <si>
    <t>Descuento ofrecido %</t>
  </si>
  <si>
    <t>Descuento ofrecido $</t>
  </si>
  <si>
    <t>Fecha de pago</t>
  </si>
  <si>
    <t>Días anticipados</t>
  </si>
  <si>
    <t>Tasa Anual</t>
  </si>
  <si>
    <t>=</t>
  </si>
  <si>
    <t>Crédito</t>
  </si>
  <si>
    <t>Plazo</t>
  </si>
  <si>
    <t>Tasa</t>
  </si>
  <si>
    <t>Interés</t>
  </si>
  <si>
    <t>Ejercicio línea de crédito revolvente</t>
  </si>
  <si>
    <t>Informe de actividades</t>
  </si>
  <si>
    <t>Valor de las ventas año actual</t>
  </si>
  <si>
    <t>antigüedad de saldo al 26 de junio de 20XX</t>
  </si>
  <si>
    <t>Año 2</t>
  </si>
  <si>
    <t>Año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</si>
</sst>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19" fillId="0" borderId="0" xfId="0" applyFont="1" applyAlignment="1">
      <alignment horizontal="center" vertical="center"/>
    </xf>
    <xf numFmtId="0" fontId="18" fillId="0" borderId="0" xfId="0" applyFont="1"/>
    <xf numFmtId="3" fontId="0" fillId="0" borderId="0" xfId="0" applyNumberFormat="1"/>
    <xf numFmtId="0" fontId="16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3" fontId="0" fillId="33" borderId="0" xfId="0" applyNumberFormat="1" applyFill="1" applyAlignment="1">
      <alignment horizontal="centerContinuous"/>
    </xf>
    <xf numFmtId="0" fontId="19" fillId="34" borderId="10" xfId="0" applyFont="1" applyFill="1" applyBorder="1" applyAlignment="1">
      <alignment horizontal="center" vertical="center"/>
    </xf>
    <xf numFmtId="3" fontId="19" fillId="34" borderId="10" xfId="0" applyNumberFormat="1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Continuous"/>
    </xf>
    <xf numFmtId="0" fontId="18" fillId="0" borderId="10" xfId="0" applyFont="1" applyBorder="1"/>
    <xf numFmtId="3" fontId="18" fillId="0" borderId="10" xfId="0" applyNumberFormat="1" applyFont="1" applyBorder="1"/>
    <xf numFmtId="0" fontId="19" fillId="0" borderId="10" xfId="0" applyFont="1" applyBorder="1" applyAlignment="1">
      <alignment horizontal="centerContinuous"/>
    </xf>
    <xf numFmtId="0" fontId="18" fillId="0" borderId="10" xfId="0" applyFont="1" applyBorder="1" applyAlignment="1">
      <alignment horizontal="centerContinuous"/>
    </xf>
    <xf numFmtId="3" fontId="18" fillId="0" borderId="10" xfId="0" applyNumberFormat="1" applyFont="1" applyBorder="1" applyAlignment="1">
      <alignment horizontal="centerContinuous"/>
    </xf>
    <xf numFmtId="3" fontId="19" fillId="0" borderId="10" xfId="0" applyNumberFormat="1" applyFont="1" applyBorder="1"/>
    <xf numFmtId="0" fontId="19" fillId="0" borderId="10" xfId="0" applyFont="1" applyBorder="1" applyAlignment="1">
      <alignment horizontal="center" vertical="center"/>
    </xf>
    <xf numFmtId="0" fontId="18" fillId="0" borderId="11" xfId="0" applyFont="1" applyBorder="1"/>
    <xf numFmtId="0" fontId="18" fillId="0" borderId="12" xfId="0" applyFont="1" applyBorder="1"/>
    <xf numFmtId="10" fontId="19" fillId="0" borderId="10" xfId="1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9" fontId="0" fillId="0" borderId="0" xfId="0" applyNumberFormat="1"/>
    <xf numFmtId="0" fontId="16" fillId="0" borderId="0" xfId="0" applyFont="1"/>
    <xf numFmtId="3" fontId="16" fillId="0" borderId="0" xfId="0" applyNumberFormat="1" applyFont="1"/>
    <xf numFmtId="0" fontId="19" fillId="34" borderId="10" xfId="0" applyFont="1" applyFill="1" applyBorder="1" applyAlignment="1">
      <alignment horizontal="center" vertical="center" wrapText="1"/>
    </xf>
    <xf numFmtId="9" fontId="18" fillId="0" borderId="12" xfId="1" applyFont="1" applyBorder="1" applyAlignment="1">
      <alignment horizontal="center"/>
    </xf>
    <xf numFmtId="9" fontId="18" fillId="0" borderId="12" xfId="0" applyNumberFormat="1" applyFont="1" applyBorder="1" applyAlignment="1">
      <alignment horizontal="center"/>
    </xf>
    <xf numFmtId="3" fontId="19" fillId="0" borderId="12" xfId="0" applyNumberFormat="1" applyFont="1" applyBorder="1"/>
    <xf numFmtId="10" fontId="19" fillId="0" borderId="10" xfId="1" applyNumberFormat="1" applyFont="1" applyBorder="1" applyAlignment="1"/>
    <xf numFmtId="0" fontId="16" fillId="35" borderId="13" xfId="0" applyFont="1" applyFill="1" applyBorder="1" applyAlignment="1">
      <alignment horizontal="centerContinuous"/>
    </xf>
    <xf numFmtId="0" fontId="0" fillId="35" borderId="14" xfId="0" applyFill="1" applyBorder="1" applyAlignment="1">
      <alignment horizontal="centerContinuous"/>
    </xf>
    <xf numFmtId="0" fontId="0" fillId="35" borderId="15" xfId="0" applyFill="1" applyBorder="1" applyAlignment="1">
      <alignment horizontal="centerContinuous"/>
    </xf>
    <xf numFmtId="0" fontId="16" fillId="35" borderId="16" xfId="0" applyFont="1" applyFill="1" applyBorder="1" applyAlignment="1">
      <alignment horizontal="centerContinuous"/>
    </xf>
    <xf numFmtId="0" fontId="0" fillId="35" borderId="17" xfId="0" applyFill="1" applyBorder="1" applyAlignment="1">
      <alignment horizontal="centerContinuous"/>
    </xf>
    <xf numFmtId="0" fontId="0" fillId="35" borderId="18" xfId="0" applyFill="1" applyBorder="1" applyAlignment="1">
      <alignment horizontal="centerContinuous"/>
    </xf>
    <xf numFmtId="0" fontId="16" fillId="34" borderId="0" xfId="0" applyFont="1" applyFill="1" applyAlignment="1">
      <alignment horizontal="centerContinuous"/>
    </xf>
    <xf numFmtId="0" fontId="0" fillId="34" borderId="0" xfId="0" applyFill="1" applyAlignment="1">
      <alignment horizontal="centerContinuous"/>
    </xf>
    <xf numFmtId="3" fontId="18" fillId="0" borderId="11" xfId="0" applyNumberFormat="1" applyFont="1" applyBorder="1"/>
    <xf numFmtId="10" fontId="0" fillId="0" borderId="0" xfId="1" applyNumberFormat="1" applyFont="1"/>
    <xf numFmtId="43" fontId="16" fillId="0" borderId="0" xfId="43" applyFont="1"/>
    <xf numFmtId="0" fontId="0" fillId="0" borderId="0" xfId="0" applyAlignment="1">
      <alignment horizontal="center"/>
    </xf>
    <xf numFmtId="3" fontId="16" fillId="0" borderId="0" xfId="0" applyNumberFormat="1" applyFont="1" applyAlignment="1">
      <alignment horizontal="center"/>
    </xf>
    <xf numFmtId="164" fontId="20" fillId="0" borderId="0" xfId="44" applyNumberFormat="1" applyFont="1"/>
    <xf numFmtId="15" fontId="20" fillId="0" borderId="0" xfId="0" applyNumberFormat="1" applyFont="1"/>
    <xf numFmtId="10" fontId="20" fillId="0" borderId="0" xfId="0" applyNumberFormat="1" applyFont="1" applyAlignment="1">
      <alignment horizontal="center"/>
    </xf>
    <xf numFmtId="164" fontId="0" fillId="0" borderId="0" xfId="44" applyNumberFormat="1" applyFont="1"/>
    <xf numFmtId="10" fontId="16" fillId="36" borderId="0" xfId="1" applyNumberFormat="1" applyFont="1" applyFill="1"/>
    <xf numFmtId="164" fontId="0" fillId="0" borderId="0" xfId="0" applyNumberFormat="1"/>
    <xf numFmtId="0" fontId="16" fillId="36" borderId="0" xfId="0" applyFont="1" applyFill="1"/>
    <xf numFmtId="164" fontId="16" fillId="36" borderId="0" xfId="0" applyNumberFormat="1" applyFont="1" applyFill="1"/>
    <xf numFmtId="0" fontId="16" fillId="35" borderId="0" xfId="0" applyFont="1" applyFill="1" applyAlignment="1">
      <alignment horizontal="centerContinuous"/>
    </xf>
    <xf numFmtId="0" fontId="0" fillId="35" borderId="0" xfId="0" applyFill="1" applyAlignment="1">
      <alignment horizontal="centerContinuous"/>
    </xf>
    <xf numFmtId="14" fontId="18" fillId="0" borderId="10" xfId="0" applyNumberFormat="1" applyFont="1" applyBorder="1" applyAlignment="1">
      <alignment horizontal="center"/>
    </xf>
    <xf numFmtId="14" fontId="19" fillId="35" borderId="10" xfId="0" applyNumberFormat="1" applyFont="1" applyFill="1" applyBorder="1" applyAlignment="1">
      <alignment horizontal="center"/>
    </xf>
    <xf numFmtId="14" fontId="0" fillId="33" borderId="0" xfId="0" applyNumberFormat="1" applyFill="1" applyAlignment="1">
      <alignment horizontal="centerContinuous"/>
    </xf>
    <xf numFmtId="14" fontId="19" fillId="34" borderId="10" xfId="0" applyNumberFormat="1" applyFont="1" applyFill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Continuous"/>
    </xf>
    <xf numFmtId="14" fontId="0" fillId="0" borderId="0" xfId="0" applyNumberFormat="1"/>
    <xf numFmtId="9" fontId="0" fillId="0" borderId="0" xfId="0" applyNumberFormat="1" applyAlignment="1">
      <alignment horizontal="center"/>
    </xf>
    <xf numFmtId="0" fontId="19" fillId="35" borderId="10" xfId="0" applyFont="1" applyFill="1" applyBorder="1" applyAlignment="1">
      <alignment horizontal="center"/>
    </xf>
    <xf numFmtId="18" fontId="18" fillId="0" borderId="11" xfId="0" applyNumberFormat="1" applyFont="1" applyBorder="1"/>
    <xf numFmtId="3" fontId="19" fillId="36" borderId="10" xfId="0" applyNumberFormat="1" applyFont="1" applyFill="1" applyBorder="1"/>
    <xf numFmtId="9" fontId="20" fillId="0" borderId="0" xfId="0" applyNumberFormat="1" applyFont="1"/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3" builtinId="3"/>
    <cellStyle name="Moneda" xfId="44" builtinId="4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8.emf"/><Relationship Id="rId21" Type="http://schemas.openxmlformats.org/officeDocument/2006/relationships/image" Target="../media/image22.emf"/><Relationship Id="rId42" Type="http://schemas.openxmlformats.org/officeDocument/2006/relationships/image" Target="../media/image43.emf"/><Relationship Id="rId63" Type="http://schemas.openxmlformats.org/officeDocument/2006/relationships/image" Target="../media/image64.emf"/><Relationship Id="rId84" Type="http://schemas.openxmlformats.org/officeDocument/2006/relationships/image" Target="../media/image85.emf"/><Relationship Id="rId138" Type="http://schemas.openxmlformats.org/officeDocument/2006/relationships/image" Target="../media/image139.emf"/><Relationship Id="rId16" Type="http://schemas.openxmlformats.org/officeDocument/2006/relationships/image" Target="../media/image17.emf"/><Relationship Id="rId107" Type="http://schemas.openxmlformats.org/officeDocument/2006/relationships/image" Target="../media/image108.emf"/><Relationship Id="rId11" Type="http://schemas.openxmlformats.org/officeDocument/2006/relationships/image" Target="../media/image12.emf"/><Relationship Id="rId32" Type="http://schemas.openxmlformats.org/officeDocument/2006/relationships/image" Target="../media/image33.emf"/><Relationship Id="rId37" Type="http://schemas.openxmlformats.org/officeDocument/2006/relationships/image" Target="../media/image38.emf"/><Relationship Id="rId53" Type="http://schemas.openxmlformats.org/officeDocument/2006/relationships/image" Target="../media/image54.emf"/><Relationship Id="rId58" Type="http://schemas.openxmlformats.org/officeDocument/2006/relationships/image" Target="../media/image59.emf"/><Relationship Id="rId74" Type="http://schemas.openxmlformats.org/officeDocument/2006/relationships/image" Target="../media/image75.emf"/><Relationship Id="rId79" Type="http://schemas.openxmlformats.org/officeDocument/2006/relationships/image" Target="../media/image80.emf"/><Relationship Id="rId102" Type="http://schemas.openxmlformats.org/officeDocument/2006/relationships/image" Target="../media/image103.emf"/><Relationship Id="rId123" Type="http://schemas.openxmlformats.org/officeDocument/2006/relationships/image" Target="../media/image124.emf"/><Relationship Id="rId128" Type="http://schemas.openxmlformats.org/officeDocument/2006/relationships/image" Target="../media/image129.emf"/><Relationship Id="rId5" Type="http://schemas.openxmlformats.org/officeDocument/2006/relationships/image" Target="../media/image6.emf"/><Relationship Id="rId90" Type="http://schemas.openxmlformats.org/officeDocument/2006/relationships/image" Target="../media/image91.emf"/><Relationship Id="rId95" Type="http://schemas.openxmlformats.org/officeDocument/2006/relationships/image" Target="../media/image96.emf"/><Relationship Id="rId22" Type="http://schemas.openxmlformats.org/officeDocument/2006/relationships/image" Target="../media/image23.emf"/><Relationship Id="rId27" Type="http://schemas.openxmlformats.org/officeDocument/2006/relationships/image" Target="../media/image28.emf"/><Relationship Id="rId43" Type="http://schemas.openxmlformats.org/officeDocument/2006/relationships/image" Target="../media/image44.emf"/><Relationship Id="rId48" Type="http://schemas.openxmlformats.org/officeDocument/2006/relationships/image" Target="../media/image49.emf"/><Relationship Id="rId64" Type="http://schemas.openxmlformats.org/officeDocument/2006/relationships/image" Target="../media/image65.emf"/><Relationship Id="rId69" Type="http://schemas.openxmlformats.org/officeDocument/2006/relationships/image" Target="../media/image70.emf"/><Relationship Id="rId113" Type="http://schemas.openxmlformats.org/officeDocument/2006/relationships/image" Target="../media/image114.emf"/><Relationship Id="rId118" Type="http://schemas.openxmlformats.org/officeDocument/2006/relationships/image" Target="../media/image119.emf"/><Relationship Id="rId134" Type="http://schemas.openxmlformats.org/officeDocument/2006/relationships/image" Target="../media/image135.emf"/><Relationship Id="rId80" Type="http://schemas.openxmlformats.org/officeDocument/2006/relationships/image" Target="../media/image81.emf"/><Relationship Id="rId85" Type="http://schemas.openxmlformats.org/officeDocument/2006/relationships/image" Target="../media/image86.emf"/><Relationship Id="rId12" Type="http://schemas.openxmlformats.org/officeDocument/2006/relationships/image" Target="../media/image13.emf"/><Relationship Id="rId17" Type="http://schemas.openxmlformats.org/officeDocument/2006/relationships/image" Target="../media/image18.emf"/><Relationship Id="rId33" Type="http://schemas.openxmlformats.org/officeDocument/2006/relationships/image" Target="../media/image34.emf"/><Relationship Id="rId38" Type="http://schemas.openxmlformats.org/officeDocument/2006/relationships/image" Target="../media/image39.emf"/><Relationship Id="rId59" Type="http://schemas.openxmlformats.org/officeDocument/2006/relationships/image" Target="../media/image60.emf"/><Relationship Id="rId103" Type="http://schemas.openxmlformats.org/officeDocument/2006/relationships/image" Target="../media/image104.emf"/><Relationship Id="rId108" Type="http://schemas.openxmlformats.org/officeDocument/2006/relationships/image" Target="../media/image109.emf"/><Relationship Id="rId124" Type="http://schemas.openxmlformats.org/officeDocument/2006/relationships/image" Target="../media/image125.emf"/><Relationship Id="rId129" Type="http://schemas.openxmlformats.org/officeDocument/2006/relationships/image" Target="../media/image130.emf"/><Relationship Id="rId54" Type="http://schemas.openxmlformats.org/officeDocument/2006/relationships/image" Target="../media/image55.emf"/><Relationship Id="rId70" Type="http://schemas.openxmlformats.org/officeDocument/2006/relationships/image" Target="../media/image71.emf"/><Relationship Id="rId75" Type="http://schemas.openxmlformats.org/officeDocument/2006/relationships/image" Target="../media/image76.emf"/><Relationship Id="rId91" Type="http://schemas.openxmlformats.org/officeDocument/2006/relationships/image" Target="../media/image92.emf"/><Relationship Id="rId96" Type="http://schemas.openxmlformats.org/officeDocument/2006/relationships/image" Target="../media/image97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23" Type="http://schemas.openxmlformats.org/officeDocument/2006/relationships/image" Target="../media/image24.emf"/><Relationship Id="rId28" Type="http://schemas.openxmlformats.org/officeDocument/2006/relationships/image" Target="../media/image29.emf"/><Relationship Id="rId49" Type="http://schemas.openxmlformats.org/officeDocument/2006/relationships/image" Target="../media/image50.emf"/><Relationship Id="rId114" Type="http://schemas.openxmlformats.org/officeDocument/2006/relationships/image" Target="../media/image115.emf"/><Relationship Id="rId119" Type="http://schemas.openxmlformats.org/officeDocument/2006/relationships/image" Target="../media/image120.emf"/><Relationship Id="rId44" Type="http://schemas.openxmlformats.org/officeDocument/2006/relationships/image" Target="../media/image45.emf"/><Relationship Id="rId60" Type="http://schemas.openxmlformats.org/officeDocument/2006/relationships/image" Target="../media/image61.emf"/><Relationship Id="rId65" Type="http://schemas.openxmlformats.org/officeDocument/2006/relationships/image" Target="../media/image66.emf"/><Relationship Id="rId81" Type="http://schemas.openxmlformats.org/officeDocument/2006/relationships/image" Target="../media/image82.emf"/><Relationship Id="rId86" Type="http://schemas.openxmlformats.org/officeDocument/2006/relationships/image" Target="../media/image87.emf"/><Relationship Id="rId130" Type="http://schemas.openxmlformats.org/officeDocument/2006/relationships/image" Target="../media/image131.emf"/><Relationship Id="rId135" Type="http://schemas.openxmlformats.org/officeDocument/2006/relationships/image" Target="../media/image136.emf"/><Relationship Id="rId13" Type="http://schemas.openxmlformats.org/officeDocument/2006/relationships/image" Target="../media/image14.emf"/><Relationship Id="rId18" Type="http://schemas.openxmlformats.org/officeDocument/2006/relationships/image" Target="../media/image19.emf"/><Relationship Id="rId39" Type="http://schemas.openxmlformats.org/officeDocument/2006/relationships/image" Target="../media/image40.emf"/><Relationship Id="rId109" Type="http://schemas.openxmlformats.org/officeDocument/2006/relationships/image" Target="../media/image110.emf"/><Relationship Id="rId34" Type="http://schemas.openxmlformats.org/officeDocument/2006/relationships/image" Target="../media/image35.emf"/><Relationship Id="rId50" Type="http://schemas.openxmlformats.org/officeDocument/2006/relationships/image" Target="../media/image51.emf"/><Relationship Id="rId55" Type="http://schemas.openxmlformats.org/officeDocument/2006/relationships/image" Target="../media/image56.emf"/><Relationship Id="rId76" Type="http://schemas.openxmlformats.org/officeDocument/2006/relationships/image" Target="../media/image77.emf"/><Relationship Id="rId97" Type="http://schemas.openxmlformats.org/officeDocument/2006/relationships/image" Target="../media/image98.emf"/><Relationship Id="rId104" Type="http://schemas.openxmlformats.org/officeDocument/2006/relationships/image" Target="../media/image105.emf"/><Relationship Id="rId120" Type="http://schemas.openxmlformats.org/officeDocument/2006/relationships/image" Target="../media/image121.emf"/><Relationship Id="rId125" Type="http://schemas.openxmlformats.org/officeDocument/2006/relationships/image" Target="../media/image126.emf"/><Relationship Id="rId7" Type="http://schemas.openxmlformats.org/officeDocument/2006/relationships/image" Target="../media/image8.emf"/><Relationship Id="rId71" Type="http://schemas.openxmlformats.org/officeDocument/2006/relationships/image" Target="../media/image72.emf"/><Relationship Id="rId92" Type="http://schemas.openxmlformats.org/officeDocument/2006/relationships/image" Target="../media/image93.emf"/><Relationship Id="rId2" Type="http://schemas.openxmlformats.org/officeDocument/2006/relationships/image" Target="../media/image3.emf"/><Relationship Id="rId29" Type="http://schemas.openxmlformats.org/officeDocument/2006/relationships/image" Target="../media/image30.emf"/><Relationship Id="rId24" Type="http://schemas.openxmlformats.org/officeDocument/2006/relationships/image" Target="../media/image25.emf"/><Relationship Id="rId40" Type="http://schemas.openxmlformats.org/officeDocument/2006/relationships/image" Target="../media/image41.emf"/><Relationship Id="rId45" Type="http://schemas.openxmlformats.org/officeDocument/2006/relationships/image" Target="../media/image46.emf"/><Relationship Id="rId66" Type="http://schemas.openxmlformats.org/officeDocument/2006/relationships/image" Target="../media/image67.emf"/><Relationship Id="rId87" Type="http://schemas.openxmlformats.org/officeDocument/2006/relationships/image" Target="../media/image88.emf"/><Relationship Id="rId110" Type="http://schemas.openxmlformats.org/officeDocument/2006/relationships/image" Target="../media/image111.emf"/><Relationship Id="rId115" Type="http://schemas.openxmlformats.org/officeDocument/2006/relationships/image" Target="../media/image116.emf"/><Relationship Id="rId131" Type="http://schemas.openxmlformats.org/officeDocument/2006/relationships/image" Target="../media/image132.emf"/><Relationship Id="rId136" Type="http://schemas.openxmlformats.org/officeDocument/2006/relationships/image" Target="../media/image137.emf"/><Relationship Id="rId61" Type="http://schemas.openxmlformats.org/officeDocument/2006/relationships/image" Target="../media/image62.emf"/><Relationship Id="rId82" Type="http://schemas.openxmlformats.org/officeDocument/2006/relationships/image" Target="../media/image83.emf"/><Relationship Id="rId19" Type="http://schemas.openxmlformats.org/officeDocument/2006/relationships/image" Target="../media/image20.emf"/><Relationship Id="rId14" Type="http://schemas.openxmlformats.org/officeDocument/2006/relationships/image" Target="../media/image15.emf"/><Relationship Id="rId30" Type="http://schemas.openxmlformats.org/officeDocument/2006/relationships/image" Target="../media/image31.emf"/><Relationship Id="rId35" Type="http://schemas.openxmlformats.org/officeDocument/2006/relationships/image" Target="../media/image36.emf"/><Relationship Id="rId56" Type="http://schemas.openxmlformats.org/officeDocument/2006/relationships/image" Target="../media/image57.emf"/><Relationship Id="rId77" Type="http://schemas.openxmlformats.org/officeDocument/2006/relationships/image" Target="../media/image78.emf"/><Relationship Id="rId100" Type="http://schemas.openxmlformats.org/officeDocument/2006/relationships/image" Target="../media/image101.emf"/><Relationship Id="rId105" Type="http://schemas.openxmlformats.org/officeDocument/2006/relationships/image" Target="../media/image106.emf"/><Relationship Id="rId126" Type="http://schemas.openxmlformats.org/officeDocument/2006/relationships/image" Target="../media/image127.emf"/><Relationship Id="rId8" Type="http://schemas.openxmlformats.org/officeDocument/2006/relationships/image" Target="../media/image9.emf"/><Relationship Id="rId51" Type="http://schemas.openxmlformats.org/officeDocument/2006/relationships/image" Target="../media/image52.emf"/><Relationship Id="rId72" Type="http://schemas.openxmlformats.org/officeDocument/2006/relationships/image" Target="../media/image73.emf"/><Relationship Id="rId93" Type="http://schemas.openxmlformats.org/officeDocument/2006/relationships/image" Target="../media/image94.emf"/><Relationship Id="rId98" Type="http://schemas.openxmlformats.org/officeDocument/2006/relationships/image" Target="../media/image99.emf"/><Relationship Id="rId121" Type="http://schemas.openxmlformats.org/officeDocument/2006/relationships/image" Target="../media/image122.emf"/><Relationship Id="rId3" Type="http://schemas.openxmlformats.org/officeDocument/2006/relationships/image" Target="../media/image4.emf"/><Relationship Id="rId25" Type="http://schemas.openxmlformats.org/officeDocument/2006/relationships/image" Target="../media/image26.emf"/><Relationship Id="rId46" Type="http://schemas.openxmlformats.org/officeDocument/2006/relationships/image" Target="../media/image47.emf"/><Relationship Id="rId67" Type="http://schemas.openxmlformats.org/officeDocument/2006/relationships/image" Target="../media/image68.emf"/><Relationship Id="rId116" Type="http://schemas.openxmlformats.org/officeDocument/2006/relationships/image" Target="../media/image117.emf"/><Relationship Id="rId137" Type="http://schemas.openxmlformats.org/officeDocument/2006/relationships/image" Target="../media/image138.emf"/><Relationship Id="rId20" Type="http://schemas.openxmlformats.org/officeDocument/2006/relationships/image" Target="../media/image21.emf"/><Relationship Id="rId41" Type="http://schemas.openxmlformats.org/officeDocument/2006/relationships/image" Target="../media/image42.emf"/><Relationship Id="rId62" Type="http://schemas.openxmlformats.org/officeDocument/2006/relationships/image" Target="../media/image63.emf"/><Relationship Id="rId83" Type="http://schemas.openxmlformats.org/officeDocument/2006/relationships/image" Target="../media/image84.emf"/><Relationship Id="rId88" Type="http://schemas.openxmlformats.org/officeDocument/2006/relationships/image" Target="../media/image89.emf"/><Relationship Id="rId111" Type="http://schemas.openxmlformats.org/officeDocument/2006/relationships/image" Target="../media/image112.emf"/><Relationship Id="rId132" Type="http://schemas.openxmlformats.org/officeDocument/2006/relationships/image" Target="../media/image133.emf"/><Relationship Id="rId15" Type="http://schemas.openxmlformats.org/officeDocument/2006/relationships/image" Target="../media/image16.emf"/><Relationship Id="rId36" Type="http://schemas.openxmlformats.org/officeDocument/2006/relationships/image" Target="../media/image37.emf"/><Relationship Id="rId57" Type="http://schemas.openxmlformats.org/officeDocument/2006/relationships/image" Target="../media/image58.emf"/><Relationship Id="rId106" Type="http://schemas.openxmlformats.org/officeDocument/2006/relationships/image" Target="../media/image107.emf"/><Relationship Id="rId127" Type="http://schemas.openxmlformats.org/officeDocument/2006/relationships/image" Target="../media/image128.emf"/><Relationship Id="rId10" Type="http://schemas.openxmlformats.org/officeDocument/2006/relationships/image" Target="../media/image11.emf"/><Relationship Id="rId31" Type="http://schemas.openxmlformats.org/officeDocument/2006/relationships/image" Target="../media/image32.emf"/><Relationship Id="rId52" Type="http://schemas.openxmlformats.org/officeDocument/2006/relationships/image" Target="../media/image53.emf"/><Relationship Id="rId73" Type="http://schemas.openxmlformats.org/officeDocument/2006/relationships/image" Target="../media/image74.emf"/><Relationship Id="rId78" Type="http://schemas.openxmlformats.org/officeDocument/2006/relationships/image" Target="../media/image79.emf"/><Relationship Id="rId94" Type="http://schemas.openxmlformats.org/officeDocument/2006/relationships/image" Target="../media/image95.emf"/><Relationship Id="rId99" Type="http://schemas.openxmlformats.org/officeDocument/2006/relationships/image" Target="../media/image100.emf"/><Relationship Id="rId101" Type="http://schemas.openxmlformats.org/officeDocument/2006/relationships/image" Target="../media/image102.emf"/><Relationship Id="rId122" Type="http://schemas.openxmlformats.org/officeDocument/2006/relationships/image" Target="../media/image123.emf"/><Relationship Id="rId4" Type="http://schemas.openxmlformats.org/officeDocument/2006/relationships/image" Target="../media/image5.emf"/><Relationship Id="rId9" Type="http://schemas.openxmlformats.org/officeDocument/2006/relationships/image" Target="../media/image10.emf"/><Relationship Id="rId26" Type="http://schemas.openxmlformats.org/officeDocument/2006/relationships/image" Target="../media/image27.emf"/><Relationship Id="rId47" Type="http://schemas.openxmlformats.org/officeDocument/2006/relationships/image" Target="../media/image48.emf"/><Relationship Id="rId68" Type="http://schemas.openxmlformats.org/officeDocument/2006/relationships/image" Target="../media/image69.emf"/><Relationship Id="rId89" Type="http://schemas.openxmlformats.org/officeDocument/2006/relationships/image" Target="../media/image90.emf"/><Relationship Id="rId112" Type="http://schemas.openxmlformats.org/officeDocument/2006/relationships/image" Target="../media/image113.emf"/><Relationship Id="rId133" Type="http://schemas.openxmlformats.org/officeDocument/2006/relationships/image" Target="../media/image134.emf"/></Relationships>
</file>

<file path=xl/drawings/_rels/drawing3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256.emf"/><Relationship Id="rId21" Type="http://schemas.openxmlformats.org/officeDocument/2006/relationships/image" Target="../media/image160.emf"/><Relationship Id="rId42" Type="http://schemas.openxmlformats.org/officeDocument/2006/relationships/image" Target="../media/image181.emf"/><Relationship Id="rId63" Type="http://schemas.openxmlformats.org/officeDocument/2006/relationships/image" Target="../media/image202.emf"/><Relationship Id="rId84" Type="http://schemas.openxmlformats.org/officeDocument/2006/relationships/image" Target="../media/image223.emf"/><Relationship Id="rId138" Type="http://schemas.openxmlformats.org/officeDocument/2006/relationships/image" Target="../media/image277.emf"/><Relationship Id="rId107" Type="http://schemas.openxmlformats.org/officeDocument/2006/relationships/image" Target="../media/image246.emf"/><Relationship Id="rId11" Type="http://schemas.openxmlformats.org/officeDocument/2006/relationships/image" Target="../media/image150.emf"/><Relationship Id="rId32" Type="http://schemas.openxmlformats.org/officeDocument/2006/relationships/image" Target="../media/image171.emf"/><Relationship Id="rId53" Type="http://schemas.openxmlformats.org/officeDocument/2006/relationships/image" Target="../media/image192.emf"/><Relationship Id="rId74" Type="http://schemas.openxmlformats.org/officeDocument/2006/relationships/image" Target="../media/image213.emf"/><Relationship Id="rId128" Type="http://schemas.openxmlformats.org/officeDocument/2006/relationships/image" Target="../media/image267.emf"/><Relationship Id="rId5" Type="http://schemas.openxmlformats.org/officeDocument/2006/relationships/image" Target="../media/image144.emf"/><Relationship Id="rId90" Type="http://schemas.openxmlformats.org/officeDocument/2006/relationships/image" Target="../media/image229.emf"/><Relationship Id="rId95" Type="http://schemas.openxmlformats.org/officeDocument/2006/relationships/image" Target="../media/image234.emf"/><Relationship Id="rId22" Type="http://schemas.openxmlformats.org/officeDocument/2006/relationships/image" Target="../media/image161.emf"/><Relationship Id="rId27" Type="http://schemas.openxmlformats.org/officeDocument/2006/relationships/image" Target="../media/image166.emf"/><Relationship Id="rId43" Type="http://schemas.openxmlformats.org/officeDocument/2006/relationships/image" Target="../media/image182.emf"/><Relationship Id="rId48" Type="http://schemas.openxmlformats.org/officeDocument/2006/relationships/image" Target="../media/image187.emf"/><Relationship Id="rId64" Type="http://schemas.openxmlformats.org/officeDocument/2006/relationships/image" Target="../media/image203.emf"/><Relationship Id="rId69" Type="http://schemas.openxmlformats.org/officeDocument/2006/relationships/image" Target="../media/image208.emf"/><Relationship Id="rId113" Type="http://schemas.openxmlformats.org/officeDocument/2006/relationships/image" Target="../media/image252.emf"/><Relationship Id="rId118" Type="http://schemas.openxmlformats.org/officeDocument/2006/relationships/image" Target="../media/image257.emf"/><Relationship Id="rId134" Type="http://schemas.openxmlformats.org/officeDocument/2006/relationships/image" Target="../media/image273.emf"/><Relationship Id="rId139" Type="http://schemas.openxmlformats.org/officeDocument/2006/relationships/image" Target="../media/image278.emf"/><Relationship Id="rId80" Type="http://schemas.openxmlformats.org/officeDocument/2006/relationships/image" Target="../media/image219.emf"/><Relationship Id="rId85" Type="http://schemas.openxmlformats.org/officeDocument/2006/relationships/image" Target="../media/image224.emf"/><Relationship Id="rId12" Type="http://schemas.openxmlformats.org/officeDocument/2006/relationships/image" Target="../media/image151.emf"/><Relationship Id="rId17" Type="http://schemas.openxmlformats.org/officeDocument/2006/relationships/image" Target="../media/image156.emf"/><Relationship Id="rId33" Type="http://schemas.openxmlformats.org/officeDocument/2006/relationships/image" Target="../media/image172.emf"/><Relationship Id="rId38" Type="http://schemas.openxmlformats.org/officeDocument/2006/relationships/image" Target="../media/image177.emf"/><Relationship Id="rId59" Type="http://schemas.openxmlformats.org/officeDocument/2006/relationships/image" Target="../media/image198.emf"/><Relationship Id="rId103" Type="http://schemas.openxmlformats.org/officeDocument/2006/relationships/image" Target="../media/image242.emf"/><Relationship Id="rId108" Type="http://schemas.openxmlformats.org/officeDocument/2006/relationships/image" Target="../media/image247.emf"/><Relationship Id="rId124" Type="http://schemas.openxmlformats.org/officeDocument/2006/relationships/image" Target="../media/image263.emf"/><Relationship Id="rId129" Type="http://schemas.openxmlformats.org/officeDocument/2006/relationships/image" Target="../media/image268.emf"/><Relationship Id="rId54" Type="http://schemas.openxmlformats.org/officeDocument/2006/relationships/image" Target="../media/image193.emf"/><Relationship Id="rId70" Type="http://schemas.openxmlformats.org/officeDocument/2006/relationships/image" Target="../media/image209.emf"/><Relationship Id="rId75" Type="http://schemas.openxmlformats.org/officeDocument/2006/relationships/image" Target="../media/image214.emf"/><Relationship Id="rId91" Type="http://schemas.openxmlformats.org/officeDocument/2006/relationships/image" Target="../media/image230.emf"/><Relationship Id="rId96" Type="http://schemas.openxmlformats.org/officeDocument/2006/relationships/image" Target="../media/image235.emf"/><Relationship Id="rId140" Type="http://schemas.openxmlformats.org/officeDocument/2006/relationships/image" Target="../media/image279.emf"/><Relationship Id="rId145" Type="http://schemas.openxmlformats.org/officeDocument/2006/relationships/image" Target="../media/image284.emf"/><Relationship Id="rId1" Type="http://schemas.openxmlformats.org/officeDocument/2006/relationships/image" Target="../media/image140.emf"/><Relationship Id="rId6" Type="http://schemas.openxmlformats.org/officeDocument/2006/relationships/image" Target="../media/image145.emf"/><Relationship Id="rId23" Type="http://schemas.openxmlformats.org/officeDocument/2006/relationships/image" Target="../media/image162.emf"/><Relationship Id="rId28" Type="http://schemas.openxmlformats.org/officeDocument/2006/relationships/image" Target="../media/image167.emf"/><Relationship Id="rId49" Type="http://schemas.openxmlformats.org/officeDocument/2006/relationships/image" Target="../media/image188.emf"/><Relationship Id="rId114" Type="http://schemas.openxmlformats.org/officeDocument/2006/relationships/image" Target="../media/image253.emf"/><Relationship Id="rId119" Type="http://schemas.openxmlformats.org/officeDocument/2006/relationships/image" Target="../media/image258.emf"/><Relationship Id="rId44" Type="http://schemas.openxmlformats.org/officeDocument/2006/relationships/image" Target="../media/image183.emf"/><Relationship Id="rId60" Type="http://schemas.openxmlformats.org/officeDocument/2006/relationships/image" Target="../media/image199.emf"/><Relationship Id="rId65" Type="http://schemas.openxmlformats.org/officeDocument/2006/relationships/image" Target="../media/image204.emf"/><Relationship Id="rId81" Type="http://schemas.openxmlformats.org/officeDocument/2006/relationships/image" Target="../media/image220.emf"/><Relationship Id="rId86" Type="http://schemas.openxmlformats.org/officeDocument/2006/relationships/image" Target="../media/image225.emf"/><Relationship Id="rId130" Type="http://schemas.openxmlformats.org/officeDocument/2006/relationships/image" Target="../media/image269.emf"/><Relationship Id="rId135" Type="http://schemas.openxmlformats.org/officeDocument/2006/relationships/image" Target="../media/image274.emf"/><Relationship Id="rId13" Type="http://schemas.openxmlformats.org/officeDocument/2006/relationships/image" Target="../media/image152.emf"/><Relationship Id="rId18" Type="http://schemas.openxmlformats.org/officeDocument/2006/relationships/image" Target="../media/image157.emf"/><Relationship Id="rId39" Type="http://schemas.openxmlformats.org/officeDocument/2006/relationships/image" Target="../media/image178.emf"/><Relationship Id="rId109" Type="http://schemas.openxmlformats.org/officeDocument/2006/relationships/image" Target="../media/image248.emf"/><Relationship Id="rId34" Type="http://schemas.openxmlformats.org/officeDocument/2006/relationships/image" Target="../media/image173.emf"/><Relationship Id="rId50" Type="http://schemas.openxmlformats.org/officeDocument/2006/relationships/image" Target="../media/image189.emf"/><Relationship Id="rId55" Type="http://schemas.openxmlformats.org/officeDocument/2006/relationships/image" Target="../media/image194.emf"/><Relationship Id="rId76" Type="http://schemas.openxmlformats.org/officeDocument/2006/relationships/image" Target="../media/image215.emf"/><Relationship Id="rId97" Type="http://schemas.openxmlformats.org/officeDocument/2006/relationships/image" Target="../media/image236.emf"/><Relationship Id="rId104" Type="http://schemas.openxmlformats.org/officeDocument/2006/relationships/image" Target="../media/image243.emf"/><Relationship Id="rId120" Type="http://schemas.openxmlformats.org/officeDocument/2006/relationships/image" Target="../media/image259.emf"/><Relationship Id="rId125" Type="http://schemas.openxmlformats.org/officeDocument/2006/relationships/image" Target="../media/image264.emf"/><Relationship Id="rId141" Type="http://schemas.openxmlformats.org/officeDocument/2006/relationships/image" Target="../media/image280.emf"/><Relationship Id="rId146" Type="http://schemas.openxmlformats.org/officeDocument/2006/relationships/image" Target="../media/image285.emf"/><Relationship Id="rId7" Type="http://schemas.openxmlformats.org/officeDocument/2006/relationships/image" Target="../media/image146.emf"/><Relationship Id="rId71" Type="http://schemas.openxmlformats.org/officeDocument/2006/relationships/image" Target="../media/image210.emf"/><Relationship Id="rId92" Type="http://schemas.openxmlformats.org/officeDocument/2006/relationships/image" Target="../media/image231.emf"/><Relationship Id="rId2" Type="http://schemas.openxmlformats.org/officeDocument/2006/relationships/image" Target="../media/image141.emf"/><Relationship Id="rId29" Type="http://schemas.openxmlformats.org/officeDocument/2006/relationships/image" Target="../media/image168.emf"/><Relationship Id="rId24" Type="http://schemas.openxmlformats.org/officeDocument/2006/relationships/image" Target="../media/image163.emf"/><Relationship Id="rId40" Type="http://schemas.openxmlformats.org/officeDocument/2006/relationships/image" Target="../media/image179.emf"/><Relationship Id="rId45" Type="http://schemas.openxmlformats.org/officeDocument/2006/relationships/image" Target="../media/image184.emf"/><Relationship Id="rId66" Type="http://schemas.openxmlformats.org/officeDocument/2006/relationships/image" Target="../media/image205.emf"/><Relationship Id="rId87" Type="http://schemas.openxmlformats.org/officeDocument/2006/relationships/image" Target="../media/image226.emf"/><Relationship Id="rId110" Type="http://schemas.openxmlformats.org/officeDocument/2006/relationships/image" Target="../media/image249.emf"/><Relationship Id="rId115" Type="http://schemas.openxmlformats.org/officeDocument/2006/relationships/image" Target="../media/image254.emf"/><Relationship Id="rId131" Type="http://schemas.openxmlformats.org/officeDocument/2006/relationships/image" Target="../media/image270.emf"/><Relationship Id="rId136" Type="http://schemas.openxmlformats.org/officeDocument/2006/relationships/image" Target="../media/image275.emf"/><Relationship Id="rId61" Type="http://schemas.openxmlformats.org/officeDocument/2006/relationships/image" Target="../media/image200.emf"/><Relationship Id="rId82" Type="http://schemas.openxmlformats.org/officeDocument/2006/relationships/image" Target="../media/image221.emf"/><Relationship Id="rId19" Type="http://schemas.openxmlformats.org/officeDocument/2006/relationships/image" Target="../media/image158.emf"/><Relationship Id="rId14" Type="http://schemas.openxmlformats.org/officeDocument/2006/relationships/image" Target="../media/image153.emf"/><Relationship Id="rId30" Type="http://schemas.openxmlformats.org/officeDocument/2006/relationships/image" Target="../media/image169.emf"/><Relationship Id="rId35" Type="http://schemas.openxmlformats.org/officeDocument/2006/relationships/image" Target="../media/image174.emf"/><Relationship Id="rId56" Type="http://schemas.openxmlformats.org/officeDocument/2006/relationships/image" Target="../media/image195.emf"/><Relationship Id="rId77" Type="http://schemas.openxmlformats.org/officeDocument/2006/relationships/image" Target="../media/image216.emf"/><Relationship Id="rId100" Type="http://schemas.openxmlformats.org/officeDocument/2006/relationships/image" Target="../media/image239.emf"/><Relationship Id="rId105" Type="http://schemas.openxmlformats.org/officeDocument/2006/relationships/image" Target="../media/image244.emf"/><Relationship Id="rId126" Type="http://schemas.openxmlformats.org/officeDocument/2006/relationships/image" Target="../media/image265.emf"/><Relationship Id="rId147" Type="http://schemas.openxmlformats.org/officeDocument/2006/relationships/image" Target="../media/image286.emf"/><Relationship Id="rId8" Type="http://schemas.openxmlformats.org/officeDocument/2006/relationships/image" Target="../media/image147.emf"/><Relationship Id="rId51" Type="http://schemas.openxmlformats.org/officeDocument/2006/relationships/image" Target="../media/image190.emf"/><Relationship Id="rId72" Type="http://schemas.openxmlformats.org/officeDocument/2006/relationships/image" Target="../media/image211.emf"/><Relationship Id="rId93" Type="http://schemas.openxmlformats.org/officeDocument/2006/relationships/image" Target="../media/image232.emf"/><Relationship Id="rId98" Type="http://schemas.openxmlformats.org/officeDocument/2006/relationships/image" Target="../media/image237.emf"/><Relationship Id="rId121" Type="http://schemas.openxmlformats.org/officeDocument/2006/relationships/image" Target="../media/image260.emf"/><Relationship Id="rId142" Type="http://schemas.openxmlformats.org/officeDocument/2006/relationships/image" Target="../media/image281.emf"/><Relationship Id="rId3" Type="http://schemas.openxmlformats.org/officeDocument/2006/relationships/image" Target="../media/image142.emf"/><Relationship Id="rId25" Type="http://schemas.openxmlformats.org/officeDocument/2006/relationships/image" Target="../media/image164.emf"/><Relationship Id="rId46" Type="http://schemas.openxmlformats.org/officeDocument/2006/relationships/image" Target="../media/image185.emf"/><Relationship Id="rId67" Type="http://schemas.openxmlformats.org/officeDocument/2006/relationships/image" Target="../media/image206.emf"/><Relationship Id="rId116" Type="http://schemas.openxmlformats.org/officeDocument/2006/relationships/image" Target="../media/image255.emf"/><Relationship Id="rId137" Type="http://schemas.openxmlformats.org/officeDocument/2006/relationships/image" Target="../media/image276.emf"/><Relationship Id="rId20" Type="http://schemas.openxmlformats.org/officeDocument/2006/relationships/image" Target="../media/image159.emf"/><Relationship Id="rId41" Type="http://schemas.openxmlformats.org/officeDocument/2006/relationships/image" Target="../media/image180.emf"/><Relationship Id="rId62" Type="http://schemas.openxmlformats.org/officeDocument/2006/relationships/image" Target="../media/image201.emf"/><Relationship Id="rId83" Type="http://schemas.openxmlformats.org/officeDocument/2006/relationships/image" Target="../media/image222.emf"/><Relationship Id="rId88" Type="http://schemas.openxmlformats.org/officeDocument/2006/relationships/image" Target="../media/image227.emf"/><Relationship Id="rId111" Type="http://schemas.openxmlformats.org/officeDocument/2006/relationships/image" Target="../media/image250.emf"/><Relationship Id="rId132" Type="http://schemas.openxmlformats.org/officeDocument/2006/relationships/image" Target="../media/image271.emf"/><Relationship Id="rId15" Type="http://schemas.openxmlformats.org/officeDocument/2006/relationships/image" Target="../media/image154.emf"/><Relationship Id="rId36" Type="http://schemas.openxmlformats.org/officeDocument/2006/relationships/image" Target="../media/image175.emf"/><Relationship Id="rId57" Type="http://schemas.openxmlformats.org/officeDocument/2006/relationships/image" Target="../media/image196.emf"/><Relationship Id="rId106" Type="http://schemas.openxmlformats.org/officeDocument/2006/relationships/image" Target="../media/image245.emf"/><Relationship Id="rId127" Type="http://schemas.openxmlformats.org/officeDocument/2006/relationships/image" Target="../media/image266.emf"/><Relationship Id="rId10" Type="http://schemas.openxmlformats.org/officeDocument/2006/relationships/image" Target="../media/image149.emf"/><Relationship Id="rId31" Type="http://schemas.openxmlformats.org/officeDocument/2006/relationships/image" Target="../media/image170.emf"/><Relationship Id="rId52" Type="http://schemas.openxmlformats.org/officeDocument/2006/relationships/image" Target="../media/image191.emf"/><Relationship Id="rId73" Type="http://schemas.openxmlformats.org/officeDocument/2006/relationships/image" Target="../media/image212.emf"/><Relationship Id="rId78" Type="http://schemas.openxmlformats.org/officeDocument/2006/relationships/image" Target="../media/image217.emf"/><Relationship Id="rId94" Type="http://schemas.openxmlformats.org/officeDocument/2006/relationships/image" Target="../media/image233.emf"/><Relationship Id="rId99" Type="http://schemas.openxmlformats.org/officeDocument/2006/relationships/image" Target="../media/image238.emf"/><Relationship Id="rId101" Type="http://schemas.openxmlformats.org/officeDocument/2006/relationships/image" Target="../media/image240.emf"/><Relationship Id="rId122" Type="http://schemas.openxmlformats.org/officeDocument/2006/relationships/image" Target="../media/image261.emf"/><Relationship Id="rId143" Type="http://schemas.openxmlformats.org/officeDocument/2006/relationships/image" Target="../media/image282.emf"/><Relationship Id="rId4" Type="http://schemas.openxmlformats.org/officeDocument/2006/relationships/image" Target="../media/image143.emf"/><Relationship Id="rId9" Type="http://schemas.openxmlformats.org/officeDocument/2006/relationships/image" Target="../media/image148.emf"/><Relationship Id="rId26" Type="http://schemas.openxmlformats.org/officeDocument/2006/relationships/image" Target="../media/image165.emf"/><Relationship Id="rId47" Type="http://schemas.openxmlformats.org/officeDocument/2006/relationships/image" Target="../media/image186.emf"/><Relationship Id="rId68" Type="http://schemas.openxmlformats.org/officeDocument/2006/relationships/image" Target="../media/image207.emf"/><Relationship Id="rId89" Type="http://schemas.openxmlformats.org/officeDocument/2006/relationships/image" Target="../media/image228.emf"/><Relationship Id="rId112" Type="http://schemas.openxmlformats.org/officeDocument/2006/relationships/image" Target="../media/image251.emf"/><Relationship Id="rId133" Type="http://schemas.openxmlformats.org/officeDocument/2006/relationships/image" Target="../media/image272.emf"/><Relationship Id="rId16" Type="http://schemas.openxmlformats.org/officeDocument/2006/relationships/image" Target="../media/image155.emf"/><Relationship Id="rId37" Type="http://schemas.openxmlformats.org/officeDocument/2006/relationships/image" Target="../media/image176.emf"/><Relationship Id="rId58" Type="http://schemas.openxmlformats.org/officeDocument/2006/relationships/image" Target="../media/image197.emf"/><Relationship Id="rId79" Type="http://schemas.openxmlformats.org/officeDocument/2006/relationships/image" Target="../media/image218.emf"/><Relationship Id="rId102" Type="http://schemas.openxmlformats.org/officeDocument/2006/relationships/image" Target="../media/image241.emf"/><Relationship Id="rId123" Type="http://schemas.openxmlformats.org/officeDocument/2006/relationships/image" Target="../media/image262.emf"/><Relationship Id="rId144" Type="http://schemas.openxmlformats.org/officeDocument/2006/relationships/image" Target="../media/image283.emf"/></Relationships>
</file>

<file path=xl/drawings/_rels/drawing4.xml.rels><?xml version="1.0" encoding="UTF-8" standalone="yes"?>
<Relationships xmlns="http://schemas.openxmlformats.org/package/2006/relationships"><Relationship Id="rId26" Type="http://schemas.openxmlformats.org/officeDocument/2006/relationships/image" Target="../media/image312.emf"/><Relationship Id="rId117" Type="http://schemas.openxmlformats.org/officeDocument/2006/relationships/image" Target="../media/image403.emf"/><Relationship Id="rId21" Type="http://schemas.openxmlformats.org/officeDocument/2006/relationships/image" Target="../media/image307.emf"/><Relationship Id="rId42" Type="http://schemas.openxmlformats.org/officeDocument/2006/relationships/image" Target="../media/image328.emf"/><Relationship Id="rId47" Type="http://schemas.openxmlformats.org/officeDocument/2006/relationships/image" Target="../media/image333.emf"/><Relationship Id="rId63" Type="http://schemas.openxmlformats.org/officeDocument/2006/relationships/image" Target="../media/image349.emf"/><Relationship Id="rId68" Type="http://schemas.openxmlformats.org/officeDocument/2006/relationships/image" Target="../media/image354.emf"/><Relationship Id="rId84" Type="http://schemas.openxmlformats.org/officeDocument/2006/relationships/image" Target="../media/image370.emf"/><Relationship Id="rId89" Type="http://schemas.openxmlformats.org/officeDocument/2006/relationships/image" Target="../media/image375.emf"/><Relationship Id="rId112" Type="http://schemas.openxmlformats.org/officeDocument/2006/relationships/image" Target="../media/image398.emf"/><Relationship Id="rId16" Type="http://schemas.openxmlformats.org/officeDocument/2006/relationships/image" Target="../media/image302.emf"/><Relationship Id="rId107" Type="http://schemas.openxmlformats.org/officeDocument/2006/relationships/image" Target="../media/image393.emf"/><Relationship Id="rId11" Type="http://schemas.openxmlformats.org/officeDocument/2006/relationships/image" Target="../media/image297.emf"/><Relationship Id="rId32" Type="http://schemas.openxmlformats.org/officeDocument/2006/relationships/image" Target="../media/image318.emf"/><Relationship Id="rId37" Type="http://schemas.openxmlformats.org/officeDocument/2006/relationships/image" Target="../media/image323.emf"/><Relationship Id="rId53" Type="http://schemas.openxmlformats.org/officeDocument/2006/relationships/image" Target="../media/image339.emf"/><Relationship Id="rId58" Type="http://schemas.openxmlformats.org/officeDocument/2006/relationships/image" Target="../media/image344.emf"/><Relationship Id="rId74" Type="http://schemas.openxmlformats.org/officeDocument/2006/relationships/image" Target="../media/image360.emf"/><Relationship Id="rId79" Type="http://schemas.openxmlformats.org/officeDocument/2006/relationships/image" Target="../media/image365.emf"/><Relationship Id="rId102" Type="http://schemas.openxmlformats.org/officeDocument/2006/relationships/image" Target="../media/image388.emf"/><Relationship Id="rId5" Type="http://schemas.openxmlformats.org/officeDocument/2006/relationships/image" Target="../media/image291.emf"/><Relationship Id="rId90" Type="http://schemas.openxmlformats.org/officeDocument/2006/relationships/image" Target="../media/image376.emf"/><Relationship Id="rId95" Type="http://schemas.openxmlformats.org/officeDocument/2006/relationships/image" Target="../media/image381.emf"/><Relationship Id="rId22" Type="http://schemas.openxmlformats.org/officeDocument/2006/relationships/image" Target="../media/image308.emf"/><Relationship Id="rId27" Type="http://schemas.openxmlformats.org/officeDocument/2006/relationships/image" Target="../media/image313.emf"/><Relationship Id="rId43" Type="http://schemas.openxmlformats.org/officeDocument/2006/relationships/image" Target="../media/image329.emf"/><Relationship Id="rId48" Type="http://schemas.openxmlformats.org/officeDocument/2006/relationships/image" Target="../media/image334.emf"/><Relationship Id="rId64" Type="http://schemas.openxmlformats.org/officeDocument/2006/relationships/image" Target="../media/image350.emf"/><Relationship Id="rId69" Type="http://schemas.openxmlformats.org/officeDocument/2006/relationships/image" Target="../media/image355.emf"/><Relationship Id="rId113" Type="http://schemas.openxmlformats.org/officeDocument/2006/relationships/image" Target="../media/image399.emf"/><Relationship Id="rId118" Type="http://schemas.openxmlformats.org/officeDocument/2006/relationships/image" Target="../media/image404.emf"/><Relationship Id="rId80" Type="http://schemas.openxmlformats.org/officeDocument/2006/relationships/image" Target="../media/image366.emf"/><Relationship Id="rId85" Type="http://schemas.openxmlformats.org/officeDocument/2006/relationships/image" Target="../media/image371.emf"/><Relationship Id="rId12" Type="http://schemas.openxmlformats.org/officeDocument/2006/relationships/image" Target="../media/image298.emf"/><Relationship Id="rId17" Type="http://schemas.openxmlformats.org/officeDocument/2006/relationships/image" Target="../media/image303.emf"/><Relationship Id="rId33" Type="http://schemas.openxmlformats.org/officeDocument/2006/relationships/image" Target="../media/image319.emf"/><Relationship Id="rId38" Type="http://schemas.openxmlformats.org/officeDocument/2006/relationships/image" Target="../media/image324.emf"/><Relationship Id="rId59" Type="http://schemas.openxmlformats.org/officeDocument/2006/relationships/image" Target="../media/image345.emf"/><Relationship Id="rId103" Type="http://schemas.openxmlformats.org/officeDocument/2006/relationships/image" Target="../media/image389.emf"/><Relationship Id="rId108" Type="http://schemas.openxmlformats.org/officeDocument/2006/relationships/image" Target="../media/image394.emf"/><Relationship Id="rId54" Type="http://schemas.openxmlformats.org/officeDocument/2006/relationships/image" Target="../media/image340.emf"/><Relationship Id="rId70" Type="http://schemas.openxmlformats.org/officeDocument/2006/relationships/image" Target="../media/image356.emf"/><Relationship Id="rId75" Type="http://schemas.openxmlformats.org/officeDocument/2006/relationships/image" Target="../media/image361.emf"/><Relationship Id="rId91" Type="http://schemas.openxmlformats.org/officeDocument/2006/relationships/image" Target="../media/image377.emf"/><Relationship Id="rId96" Type="http://schemas.openxmlformats.org/officeDocument/2006/relationships/image" Target="../media/image382.emf"/><Relationship Id="rId1" Type="http://schemas.openxmlformats.org/officeDocument/2006/relationships/image" Target="../media/image287.emf"/><Relationship Id="rId6" Type="http://schemas.openxmlformats.org/officeDocument/2006/relationships/image" Target="../media/image292.emf"/><Relationship Id="rId23" Type="http://schemas.openxmlformats.org/officeDocument/2006/relationships/image" Target="../media/image309.emf"/><Relationship Id="rId28" Type="http://schemas.openxmlformats.org/officeDocument/2006/relationships/image" Target="../media/image314.emf"/><Relationship Id="rId49" Type="http://schemas.openxmlformats.org/officeDocument/2006/relationships/image" Target="../media/image335.emf"/><Relationship Id="rId114" Type="http://schemas.openxmlformats.org/officeDocument/2006/relationships/image" Target="../media/image400.emf"/><Relationship Id="rId119" Type="http://schemas.openxmlformats.org/officeDocument/2006/relationships/image" Target="../media/image405.emf"/><Relationship Id="rId10" Type="http://schemas.openxmlformats.org/officeDocument/2006/relationships/image" Target="../media/image296.emf"/><Relationship Id="rId31" Type="http://schemas.openxmlformats.org/officeDocument/2006/relationships/image" Target="../media/image317.emf"/><Relationship Id="rId44" Type="http://schemas.openxmlformats.org/officeDocument/2006/relationships/image" Target="../media/image330.emf"/><Relationship Id="rId52" Type="http://schemas.openxmlformats.org/officeDocument/2006/relationships/image" Target="../media/image338.emf"/><Relationship Id="rId60" Type="http://schemas.openxmlformats.org/officeDocument/2006/relationships/image" Target="../media/image346.emf"/><Relationship Id="rId65" Type="http://schemas.openxmlformats.org/officeDocument/2006/relationships/image" Target="../media/image351.emf"/><Relationship Id="rId73" Type="http://schemas.openxmlformats.org/officeDocument/2006/relationships/image" Target="../media/image359.emf"/><Relationship Id="rId78" Type="http://schemas.openxmlformats.org/officeDocument/2006/relationships/image" Target="../media/image364.emf"/><Relationship Id="rId81" Type="http://schemas.openxmlformats.org/officeDocument/2006/relationships/image" Target="../media/image367.emf"/><Relationship Id="rId86" Type="http://schemas.openxmlformats.org/officeDocument/2006/relationships/image" Target="../media/image372.emf"/><Relationship Id="rId94" Type="http://schemas.openxmlformats.org/officeDocument/2006/relationships/image" Target="../media/image380.emf"/><Relationship Id="rId99" Type="http://schemas.openxmlformats.org/officeDocument/2006/relationships/image" Target="../media/image385.emf"/><Relationship Id="rId101" Type="http://schemas.openxmlformats.org/officeDocument/2006/relationships/image" Target="../media/image387.emf"/><Relationship Id="rId4" Type="http://schemas.openxmlformats.org/officeDocument/2006/relationships/image" Target="../media/image290.emf"/><Relationship Id="rId9" Type="http://schemas.openxmlformats.org/officeDocument/2006/relationships/image" Target="../media/image295.emf"/><Relationship Id="rId13" Type="http://schemas.openxmlformats.org/officeDocument/2006/relationships/image" Target="../media/image299.emf"/><Relationship Id="rId18" Type="http://schemas.openxmlformats.org/officeDocument/2006/relationships/image" Target="../media/image304.emf"/><Relationship Id="rId39" Type="http://schemas.openxmlformats.org/officeDocument/2006/relationships/image" Target="../media/image325.emf"/><Relationship Id="rId109" Type="http://schemas.openxmlformats.org/officeDocument/2006/relationships/image" Target="../media/image395.emf"/><Relationship Id="rId34" Type="http://schemas.openxmlformats.org/officeDocument/2006/relationships/image" Target="../media/image320.emf"/><Relationship Id="rId50" Type="http://schemas.openxmlformats.org/officeDocument/2006/relationships/image" Target="../media/image336.emf"/><Relationship Id="rId55" Type="http://schemas.openxmlformats.org/officeDocument/2006/relationships/image" Target="../media/image341.emf"/><Relationship Id="rId76" Type="http://schemas.openxmlformats.org/officeDocument/2006/relationships/image" Target="../media/image362.emf"/><Relationship Id="rId97" Type="http://schemas.openxmlformats.org/officeDocument/2006/relationships/image" Target="../media/image383.emf"/><Relationship Id="rId104" Type="http://schemas.openxmlformats.org/officeDocument/2006/relationships/image" Target="../media/image390.emf"/><Relationship Id="rId120" Type="http://schemas.openxmlformats.org/officeDocument/2006/relationships/image" Target="../media/image406.emf"/><Relationship Id="rId7" Type="http://schemas.openxmlformats.org/officeDocument/2006/relationships/image" Target="../media/image293.emf"/><Relationship Id="rId71" Type="http://schemas.openxmlformats.org/officeDocument/2006/relationships/image" Target="../media/image357.emf"/><Relationship Id="rId92" Type="http://schemas.openxmlformats.org/officeDocument/2006/relationships/image" Target="../media/image378.emf"/><Relationship Id="rId2" Type="http://schemas.openxmlformats.org/officeDocument/2006/relationships/image" Target="../media/image288.emf"/><Relationship Id="rId29" Type="http://schemas.openxmlformats.org/officeDocument/2006/relationships/image" Target="../media/image315.emf"/><Relationship Id="rId24" Type="http://schemas.openxmlformats.org/officeDocument/2006/relationships/image" Target="../media/image310.emf"/><Relationship Id="rId40" Type="http://schemas.openxmlformats.org/officeDocument/2006/relationships/image" Target="../media/image326.emf"/><Relationship Id="rId45" Type="http://schemas.openxmlformats.org/officeDocument/2006/relationships/image" Target="../media/image331.emf"/><Relationship Id="rId66" Type="http://schemas.openxmlformats.org/officeDocument/2006/relationships/image" Target="../media/image352.emf"/><Relationship Id="rId87" Type="http://schemas.openxmlformats.org/officeDocument/2006/relationships/image" Target="../media/image373.emf"/><Relationship Id="rId110" Type="http://schemas.openxmlformats.org/officeDocument/2006/relationships/image" Target="../media/image396.emf"/><Relationship Id="rId115" Type="http://schemas.openxmlformats.org/officeDocument/2006/relationships/image" Target="../media/image401.emf"/><Relationship Id="rId61" Type="http://schemas.openxmlformats.org/officeDocument/2006/relationships/image" Target="../media/image347.emf"/><Relationship Id="rId82" Type="http://schemas.openxmlformats.org/officeDocument/2006/relationships/image" Target="../media/image368.emf"/><Relationship Id="rId19" Type="http://schemas.openxmlformats.org/officeDocument/2006/relationships/image" Target="../media/image305.emf"/><Relationship Id="rId14" Type="http://schemas.openxmlformats.org/officeDocument/2006/relationships/image" Target="../media/image300.emf"/><Relationship Id="rId30" Type="http://schemas.openxmlformats.org/officeDocument/2006/relationships/image" Target="../media/image316.emf"/><Relationship Id="rId35" Type="http://schemas.openxmlformats.org/officeDocument/2006/relationships/image" Target="../media/image321.emf"/><Relationship Id="rId56" Type="http://schemas.openxmlformats.org/officeDocument/2006/relationships/image" Target="../media/image342.emf"/><Relationship Id="rId77" Type="http://schemas.openxmlformats.org/officeDocument/2006/relationships/image" Target="../media/image363.emf"/><Relationship Id="rId100" Type="http://schemas.openxmlformats.org/officeDocument/2006/relationships/image" Target="../media/image386.emf"/><Relationship Id="rId105" Type="http://schemas.openxmlformats.org/officeDocument/2006/relationships/image" Target="../media/image391.emf"/><Relationship Id="rId8" Type="http://schemas.openxmlformats.org/officeDocument/2006/relationships/image" Target="../media/image294.emf"/><Relationship Id="rId51" Type="http://schemas.openxmlformats.org/officeDocument/2006/relationships/image" Target="../media/image337.emf"/><Relationship Id="rId72" Type="http://schemas.openxmlformats.org/officeDocument/2006/relationships/image" Target="../media/image358.emf"/><Relationship Id="rId93" Type="http://schemas.openxmlformats.org/officeDocument/2006/relationships/image" Target="../media/image379.emf"/><Relationship Id="rId98" Type="http://schemas.openxmlformats.org/officeDocument/2006/relationships/image" Target="../media/image384.emf"/><Relationship Id="rId3" Type="http://schemas.openxmlformats.org/officeDocument/2006/relationships/image" Target="../media/image289.emf"/><Relationship Id="rId25" Type="http://schemas.openxmlformats.org/officeDocument/2006/relationships/image" Target="../media/image311.emf"/><Relationship Id="rId46" Type="http://schemas.openxmlformats.org/officeDocument/2006/relationships/image" Target="../media/image332.emf"/><Relationship Id="rId67" Type="http://schemas.openxmlformats.org/officeDocument/2006/relationships/image" Target="../media/image353.emf"/><Relationship Id="rId116" Type="http://schemas.openxmlformats.org/officeDocument/2006/relationships/image" Target="../media/image402.emf"/><Relationship Id="rId20" Type="http://schemas.openxmlformats.org/officeDocument/2006/relationships/image" Target="../media/image306.emf"/><Relationship Id="rId41" Type="http://schemas.openxmlformats.org/officeDocument/2006/relationships/image" Target="../media/image327.emf"/><Relationship Id="rId62" Type="http://schemas.openxmlformats.org/officeDocument/2006/relationships/image" Target="../media/image348.emf"/><Relationship Id="rId83" Type="http://schemas.openxmlformats.org/officeDocument/2006/relationships/image" Target="../media/image369.emf"/><Relationship Id="rId88" Type="http://schemas.openxmlformats.org/officeDocument/2006/relationships/image" Target="../media/image374.emf"/><Relationship Id="rId111" Type="http://schemas.openxmlformats.org/officeDocument/2006/relationships/image" Target="../media/image397.emf"/><Relationship Id="rId15" Type="http://schemas.openxmlformats.org/officeDocument/2006/relationships/image" Target="../media/image301.emf"/><Relationship Id="rId36" Type="http://schemas.openxmlformats.org/officeDocument/2006/relationships/image" Target="../media/image322.emf"/><Relationship Id="rId57" Type="http://schemas.openxmlformats.org/officeDocument/2006/relationships/image" Target="../media/image343.emf"/><Relationship Id="rId106" Type="http://schemas.openxmlformats.org/officeDocument/2006/relationships/image" Target="../media/image39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617220</xdr:colOff>
      <xdr:row>4</xdr:row>
      <xdr:rowOff>144781</xdr:rowOff>
    </xdr:from>
    <xdr:ext cx="1734217" cy="175369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282940" y="1059181"/>
          <a:ext cx="1734217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24320</xdr:colOff>
      <xdr:row>13</xdr:row>
      <xdr:rowOff>110458</xdr:rowOff>
    </xdr:from>
    <xdr:ext cx="1652312" cy="3359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3986720" y="3036538"/>
              <a:ext cx="1652312" cy="3359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2,784</m:t>
                        </m:r>
                      </m:num>
                      <m:den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139,200 −2,784</m:t>
                        </m:r>
                      </m:den>
                    </m:f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𝑋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360</m:t>
                        </m:r>
                      </m:num>
                      <m:den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20</m:t>
                        </m:r>
                      </m:den>
                    </m:f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F667BC62-2641-490C-8DB3-81C1EDA33256}"/>
                </a:ext>
              </a:extLst>
            </xdr:cNvPr>
            <xdr:cNvSpPr txBox="1"/>
          </xdr:nvSpPr>
          <xdr:spPr>
            <a:xfrm>
              <a:off x="3986720" y="3036538"/>
              <a:ext cx="1652312" cy="3359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=</a:t>
              </a:r>
              <a:r>
                <a:rPr lang="es-MX" sz="1100" b="0" i="0">
                  <a:latin typeface="Cambria Math" panose="02040503050406030204" pitchFamily="18" charset="0"/>
                </a:rPr>
                <a:t>2,784/(139,200 −2,784)  𝑋  360/20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5</xdr:col>
      <xdr:colOff>129540</xdr:colOff>
      <xdr:row>18</xdr:row>
      <xdr:rowOff>64770</xdr:rowOff>
    </xdr:from>
    <xdr:ext cx="1603131" cy="3150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4091940" y="3905250"/>
              <a:ext cx="1603131" cy="3150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p>
                    <m:sSupPr>
                      <m:ctrlPr>
                        <a:rPr lang="es-MX" sz="110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d>
                        <m:dPr>
                          <m:ctrlPr>
                            <a:rPr lang="es-MX" sz="110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MX" sz="1100">
                              <a:latin typeface="Cambria Math" panose="02040503050406030204" pitchFamily="18" charset="0"/>
                            </a:rPr>
                            <m:t>1</m:t>
                          </m:r>
                          <m:r>
                            <a:rPr lang="es-MX" sz="1100" i="0">
                              <a:latin typeface="Cambria Math" panose="02040503050406030204" pitchFamily="18" charset="0"/>
                            </a:rPr>
                            <m:t>+</m:t>
                          </m:r>
                          <m:f>
                            <m:fPr>
                              <m:ctrlPr>
                                <a:rPr lang="es-MX" sz="1100" i="1">
                                  <a:latin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lang="es-MX" sz="1100" i="0">
                                  <a:latin typeface="Cambria Math" panose="02040503050406030204" pitchFamily="18" charset="0"/>
                                </a:rPr>
                                <m:t>2,784</m:t>
                              </m:r>
                            </m:num>
                            <m:den>
                              <m:r>
                                <a:rPr lang="es-MX" sz="1100" i="0">
                                  <a:latin typeface="Cambria Math" panose="02040503050406030204" pitchFamily="18" charset="0"/>
                                </a:rPr>
                                <m:t>139,200−2784</m:t>
                              </m:r>
                            </m:den>
                          </m:f>
                        </m:e>
                      </m:d>
                    </m:e>
                    <m:sup>
                      <m:d>
                        <m:dPr>
                          <m:ctrlPr>
                            <a:rPr lang="es-MX" sz="110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type m:val="skw"/>
                              <m:ctrlPr>
                                <a:rPr lang="es-MX" sz="1100" i="1">
                                  <a:latin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lang="es-MX" sz="1100" i="0">
                                  <a:latin typeface="Cambria Math" panose="02040503050406030204" pitchFamily="18" charset="0"/>
                                </a:rPr>
                                <m:t>360</m:t>
                              </m:r>
                            </m:num>
                            <m:den>
                              <m:r>
                                <a:rPr lang="es-MX" sz="1100" b="0" i="1">
                                  <a:latin typeface="Cambria Math" panose="02040503050406030204" pitchFamily="18" charset="0"/>
                                </a:rPr>
                                <m:t>20</m:t>
                              </m:r>
                            </m:den>
                          </m:f>
                        </m:e>
                      </m:d>
                    </m:sup>
                  </m:sSup>
                </m:oMath>
              </a14:m>
              <a:r>
                <a:rPr lang="es-MX" sz="1100"/>
                <a:t>- 1</a:t>
              </a:r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CCA2212-D1A3-4E1B-827E-142D4C0B3BFC}"/>
                </a:ext>
              </a:extLst>
            </xdr:cNvPr>
            <xdr:cNvSpPr txBox="1"/>
          </xdr:nvSpPr>
          <xdr:spPr>
            <a:xfrm>
              <a:off x="4091940" y="3905250"/>
              <a:ext cx="1603131" cy="3150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i="0">
                  <a:latin typeface="Cambria Math" panose="02040503050406030204" pitchFamily="18" charset="0"/>
                </a:rPr>
                <a:t>(1+2,784/(139,200−2784))^((360⁄</a:t>
              </a:r>
              <a:r>
                <a:rPr lang="es-MX" sz="1100" b="0" i="0">
                  <a:latin typeface="Cambria Math" panose="02040503050406030204" pitchFamily="18" charset="0"/>
                </a:rPr>
                <a:t>20) )</a:t>
              </a:r>
              <a:r>
                <a:rPr lang="es-MX" sz="1100"/>
                <a:t>- 1</a:t>
              </a:r>
            </a:p>
          </xdr:txBody>
        </xdr:sp>
      </mc:Fallback>
    </mc:AlternateContent>
    <xdr:clientData/>
  </xdr:oneCellAnchor>
  <xdr:twoCellAnchor editAs="oneCell">
    <xdr:from>
      <xdr:col>8</xdr:col>
      <xdr:colOff>121920</xdr:colOff>
      <xdr:row>1</xdr:row>
      <xdr:rowOff>7621</xdr:rowOff>
    </xdr:from>
    <xdr:to>
      <xdr:col>13</xdr:col>
      <xdr:colOff>728847</xdr:colOff>
      <xdr:row>12</xdr:row>
      <xdr:rowOff>7621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2680" y="373381"/>
          <a:ext cx="4569327" cy="2011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</xdr:col>
      <xdr:colOff>22860</xdr:colOff>
      <xdr:row>5</xdr:row>
      <xdr:rowOff>121920</xdr:rowOff>
    </xdr:to>
    <xdr:sp macro="" textlink="">
      <xdr:nvSpPr>
        <xdr:cNvPr id="1025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18</xdr:col>
      <xdr:colOff>114300</xdr:colOff>
      <xdr:row>6</xdr:row>
      <xdr:rowOff>45720</xdr:rowOff>
    </xdr:to>
    <xdr:sp macro="" textlink="">
      <xdr:nvSpPr>
        <xdr:cNvPr id="1026" name="Control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18</xdr:col>
      <xdr:colOff>114300</xdr:colOff>
      <xdr:row>7</xdr:row>
      <xdr:rowOff>45720</xdr:rowOff>
    </xdr:to>
    <xdr:sp macro="" textlink="">
      <xdr:nvSpPr>
        <xdr:cNvPr id="1027" name="Control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18</xdr:col>
      <xdr:colOff>114300</xdr:colOff>
      <xdr:row>8</xdr:row>
      <xdr:rowOff>45720</xdr:rowOff>
    </xdr:to>
    <xdr:sp macro="" textlink="">
      <xdr:nvSpPr>
        <xdr:cNvPr id="1028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8</xdr:row>
      <xdr:rowOff>0</xdr:rowOff>
    </xdr:from>
    <xdr:to>
      <xdr:col>18</xdr:col>
      <xdr:colOff>114300</xdr:colOff>
      <xdr:row>9</xdr:row>
      <xdr:rowOff>45720</xdr:rowOff>
    </xdr:to>
    <xdr:sp macro="" textlink="">
      <xdr:nvSpPr>
        <xdr:cNvPr id="1029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18</xdr:col>
      <xdr:colOff>114300</xdr:colOff>
      <xdr:row>10</xdr:row>
      <xdr:rowOff>45720</xdr:rowOff>
    </xdr:to>
    <xdr:sp macro="" textlink="">
      <xdr:nvSpPr>
        <xdr:cNvPr id="1030" name="Control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10</xdr:row>
      <xdr:rowOff>0</xdr:rowOff>
    </xdr:from>
    <xdr:to>
      <xdr:col>18</xdr:col>
      <xdr:colOff>114300</xdr:colOff>
      <xdr:row>11</xdr:row>
      <xdr:rowOff>45720</xdr:rowOff>
    </xdr:to>
    <xdr:sp macro="" textlink="">
      <xdr:nvSpPr>
        <xdr:cNvPr id="1031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</xdr:row>
      <xdr:rowOff>0</xdr:rowOff>
    </xdr:from>
    <xdr:to>
      <xdr:col>18</xdr:col>
      <xdr:colOff>114300</xdr:colOff>
      <xdr:row>12</xdr:row>
      <xdr:rowOff>45720</xdr:rowOff>
    </xdr:to>
    <xdr:sp macro="" textlink="">
      <xdr:nvSpPr>
        <xdr:cNvPr id="1032" name="Control 8" hidden="1">
          <a:extLst>
            <a:ext uri="{63B3BB69-23CF-44E3-9099-C40C66FF867C}">
              <a14:compatExt xmlns:a14="http://schemas.microsoft.com/office/drawing/2010/main" spid="_x0000_s1032"/>
            </a:ex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18</xdr:col>
      <xdr:colOff>114300</xdr:colOff>
      <xdr:row>13</xdr:row>
      <xdr:rowOff>45720</xdr:rowOff>
    </xdr:to>
    <xdr:sp macro="" textlink="">
      <xdr:nvSpPr>
        <xdr:cNvPr id="1033" name="Control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</xdr:row>
      <xdr:rowOff>0</xdr:rowOff>
    </xdr:from>
    <xdr:to>
      <xdr:col>18</xdr:col>
      <xdr:colOff>114300</xdr:colOff>
      <xdr:row>14</xdr:row>
      <xdr:rowOff>45720</xdr:rowOff>
    </xdr:to>
    <xdr:sp macro="" textlink="">
      <xdr:nvSpPr>
        <xdr:cNvPr id="1034" name="Control 10" hidden="1">
          <a:extLst>
            <a:ext uri="{63B3BB69-23CF-44E3-9099-C40C66FF867C}">
              <a14:compatExt xmlns:a14="http://schemas.microsoft.com/office/drawing/2010/main" spid="_x0000_s1034"/>
            </a:ex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22860</xdr:colOff>
      <xdr:row>16</xdr:row>
      <xdr:rowOff>121920</xdr:rowOff>
    </xdr:to>
    <xdr:sp macro="" textlink="">
      <xdr:nvSpPr>
        <xdr:cNvPr id="1035" name="Control 11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16</xdr:row>
      <xdr:rowOff>0</xdr:rowOff>
    </xdr:from>
    <xdr:to>
      <xdr:col>18</xdr:col>
      <xdr:colOff>114300</xdr:colOff>
      <xdr:row>17</xdr:row>
      <xdr:rowOff>45720</xdr:rowOff>
    </xdr:to>
    <xdr:sp macro="" textlink="">
      <xdr:nvSpPr>
        <xdr:cNvPr id="1036" name="Control 12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</xdr:row>
      <xdr:rowOff>0</xdr:rowOff>
    </xdr:from>
    <xdr:to>
      <xdr:col>18</xdr:col>
      <xdr:colOff>114300</xdr:colOff>
      <xdr:row>18</xdr:row>
      <xdr:rowOff>45720</xdr:rowOff>
    </xdr:to>
    <xdr:sp macro="" textlink="">
      <xdr:nvSpPr>
        <xdr:cNvPr id="1037" name="Control 13" hidden="1">
          <a:extLst>
            <a:ext uri="{63B3BB69-23CF-44E3-9099-C40C66FF867C}">
              <a14:compatExt xmlns:a14="http://schemas.microsoft.com/office/drawing/2010/main" spid="_x0000_s1037"/>
            </a:ex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18</xdr:row>
      <xdr:rowOff>0</xdr:rowOff>
    </xdr:from>
    <xdr:to>
      <xdr:col>18</xdr:col>
      <xdr:colOff>114300</xdr:colOff>
      <xdr:row>19</xdr:row>
      <xdr:rowOff>45720</xdr:rowOff>
    </xdr:to>
    <xdr:sp macro="" textlink="">
      <xdr:nvSpPr>
        <xdr:cNvPr id="1038" name="Control 14" hidden="1">
          <a:extLst>
            <a:ext uri="{63B3BB69-23CF-44E3-9099-C40C66FF867C}">
              <a14:compatExt xmlns:a14="http://schemas.microsoft.com/office/drawing/2010/main" spid="_x0000_s1038"/>
            </a:ex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18</xdr:col>
      <xdr:colOff>114300</xdr:colOff>
      <xdr:row>20</xdr:row>
      <xdr:rowOff>45720</xdr:rowOff>
    </xdr:to>
    <xdr:sp macro="" textlink="">
      <xdr:nvSpPr>
        <xdr:cNvPr id="1039" name="Control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</xdr:row>
      <xdr:rowOff>0</xdr:rowOff>
    </xdr:from>
    <xdr:to>
      <xdr:col>18</xdr:col>
      <xdr:colOff>114300</xdr:colOff>
      <xdr:row>21</xdr:row>
      <xdr:rowOff>45720</xdr:rowOff>
    </xdr:to>
    <xdr:sp macro="" textlink="">
      <xdr:nvSpPr>
        <xdr:cNvPr id="1040" name="Control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0</xdr:rowOff>
    </xdr:from>
    <xdr:to>
      <xdr:col>18</xdr:col>
      <xdr:colOff>114300</xdr:colOff>
      <xdr:row>22</xdr:row>
      <xdr:rowOff>45720</xdr:rowOff>
    </xdr:to>
    <xdr:sp macro="" textlink="">
      <xdr:nvSpPr>
        <xdr:cNvPr id="1041" name="Control 17" hidden="1">
          <a:extLst>
            <a:ext uri="{63B3BB69-23CF-44E3-9099-C40C66FF867C}">
              <a14:compatExt xmlns:a14="http://schemas.microsoft.com/office/drawing/2010/main" spid="_x0000_s1041"/>
            </a:ex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18</xdr:col>
      <xdr:colOff>114300</xdr:colOff>
      <xdr:row>23</xdr:row>
      <xdr:rowOff>45720</xdr:rowOff>
    </xdr:to>
    <xdr:sp macro="" textlink="">
      <xdr:nvSpPr>
        <xdr:cNvPr id="1042" name="Control 18" hidden="1">
          <a:extLst>
            <a:ext uri="{63B3BB69-23CF-44E3-9099-C40C66FF867C}">
              <a14:compatExt xmlns:a14="http://schemas.microsoft.com/office/drawing/2010/main" spid="_x0000_s1042"/>
            </a:ex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23</xdr:row>
      <xdr:rowOff>0</xdr:rowOff>
    </xdr:from>
    <xdr:to>
      <xdr:col>18</xdr:col>
      <xdr:colOff>114300</xdr:colOff>
      <xdr:row>24</xdr:row>
      <xdr:rowOff>45720</xdr:rowOff>
    </xdr:to>
    <xdr:sp macro="" textlink="">
      <xdr:nvSpPr>
        <xdr:cNvPr id="1043" name="Control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24</xdr:row>
      <xdr:rowOff>0</xdr:rowOff>
    </xdr:from>
    <xdr:to>
      <xdr:col>18</xdr:col>
      <xdr:colOff>114300</xdr:colOff>
      <xdr:row>25</xdr:row>
      <xdr:rowOff>45720</xdr:rowOff>
    </xdr:to>
    <xdr:sp macro="" textlink="">
      <xdr:nvSpPr>
        <xdr:cNvPr id="1044" name="Control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25</xdr:row>
      <xdr:rowOff>0</xdr:rowOff>
    </xdr:from>
    <xdr:to>
      <xdr:col>18</xdr:col>
      <xdr:colOff>114300</xdr:colOff>
      <xdr:row>26</xdr:row>
      <xdr:rowOff>45720</xdr:rowOff>
    </xdr:to>
    <xdr:sp macro="" textlink="">
      <xdr:nvSpPr>
        <xdr:cNvPr id="1045" name="Control 21" hidden="1">
          <a:extLst>
            <a:ext uri="{63B3BB69-23CF-44E3-9099-C40C66FF867C}">
              <a14:compatExt xmlns:a14="http://schemas.microsoft.com/office/drawing/2010/main" spid="_x0000_s1045"/>
            </a:ex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22860</xdr:colOff>
      <xdr:row>28</xdr:row>
      <xdr:rowOff>121920</xdr:rowOff>
    </xdr:to>
    <xdr:sp macro="" textlink="">
      <xdr:nvSpPr>
        <xdr:cNvPr id="1046" name="Control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28</xdr:row>
      <xdr:rowOff>0</xdr:rowOff>
    </xdr:from>
    <xdr:to>
      <xdr:col>18</xdr:col>
      <xdr:colOff>114300</xdr:colOff>
      <xdr:row>29</xdr:row>
      <xdr:rowOff>45720</xdr:rowOff>
    </xdr:to>
    <xdr:sp macro="" textlink="">
      <xdr:nvSpPr>
        <xdr:cNvPr id="1047" name="Control 23" hidden="1">
          <a:extLst>
            <a:ext uri="{63B3BB69-23CF-44E3-9099-C40C66FF867C}">
              <a14:compatExt xmlns:a14="http://schemas.microsoft.com/office/drawing/2010/main" spid="_x0000_s1047"/>
            </a:ex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29</xdr:row>
      <xdr:rowOff>0</xdr:rowOff>
    </xdr:from>
    <xdr:to>
      <xdr:col>18</xdr:col>
      <xdr:colOff>114300</xdr:colOff>
      <xdr:row>30</xdr:row>
      <xdr:rowOff>45720</xdr:rowOff>
    </xdr:to>
    <xdr:sp macro="" textlink="">
      <xdr:nvSpPr>
        <xdr:cNvPr id="1048" name="Control 24" hidden="1">
          <a:extLst>
            <a:ext uri="{63B3BB69-23CF-44E3-9099-C40C66FF867C}">
              <a14:compatExt xmlns:a14="http://schemas.microsoft.com/office/drawing/2010/main" spid="_x0000_s1048"/>
            </a:ex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30</xdr:row>
      <xdr:rowOff>0</xdr:rowOff>
    </xdr:from>
    <xdr:to>
      <xdr:col>18</xdr:col>
      <xdr:colOff>114300</xdr:colOff>
      <xdr:row>31</xdr:row>
      <xdr:rowOff>45720</xdr:rowOff>
    </xdr:to>
    <xdr:sp macro="" textlink="">
      <xdr:nvSpPr>
        <xdr:cNvPr id="1049" name="Control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22860</xdr:colOff>
      <xdr:row>33</xdr:row>
      <xdr:rowOff>121920</xdr:rowOff>
    </xdr:to>
    <xdr:sp macro="" textlink="">
      <xdr:nvSpPr>
        <xdr:cNvPr id="1050" name="Control 26" hidden="1">
          <a:extLst>
            <a:ext uri="{63B3BB69-23CF-44E3-9099-C40C66FF867C}">
              <a14:compatExt xmlns:a14="http://schemas.microsoft.com/office/drawing/2010/main" spid="_x0000_s1050"/>
            </a:ex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33</xdr:row>
      <xdr:rowOff>0</xdr:rowOff>
    </xdr:from>
    <xdr:to>
      <xdr:col>18</xdr:col>
      <xdr:colOff>114300</xdr:colOff>
      <xdr:row>34</xdr:row>
      <xdr:rowOff>45720</xdr:rowOff>
    </xdr:to>
    <xdr:sp macro="" textlink="">
      <xdr:nvSpPr>
        <xdr:cNvPr id="1051" name="Control 27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22860</xdr:colOff>
      <xdr:row>36</xdr:row>
      <xdr:rowOff>121920</xdr:rowOff>
    </xdr:to>
    <xdr:sp macro="" textlink="">
      <xdr:nvSpPr>
        <xdr:cNvPr id="1052" name="Control 28" hidden="1">
          <a:extLst>
            <a:ext uri="{63B3BB69-23CF-44E3-9099-C40C66FF867C}">
              <a14:compatExt xmlns:a14="http://schemas.microsoft.com/office/drawing/2010/main" spid="_x0000_s1052"/>
            </a:ex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36</xdr:row>
      <xdr:rowOff>0</xdr:rowOff>
    </xdr:from>
    <xdr:to>
      <xdr:col>18</xdr:col>
      <xdr:colOff>114300</xdr:colOff>
      <xdr:row>37</xdr:row>
      <xdr:rowOff>45720</xdr:rowOff>
    </xdr:to>
    <xdr:sp macro="" textlink="">
      <xdr:nvSpPr>
        <xdr:cNvPr id="1053" name="Control 29" hidden="1">
          <a:extLst>
            <a:ext uri="{63B3BB69-23CF-44E3-9099-C40C66FF867C}">
              <a14:compatExt xmlns:a14="http://schemas.microsoft.com/office/drawing/2010/main" spid="_x0000_s1053"/>
            </a:ex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37</xdr:row>
      <xdr:rowOff>0</xdr:rowOff>
    </xdr:from>
    <xdr:to>
      <xdr:col>18</xdr:col>
      <xdr:colOff>114300</xdr:colOff>
      <xdr:row>38</xdr:row>
      <xdr:rowOff>45720</xdr:rowOff>
    </xdr:to>
    <xdr:sp macro="" textlink="">
      <xdr:nvSpPr>
        <xdr:cNvPr id="1054" name="Control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38</xdr:row>
      <xdr:rowOff>0</xdr:rowOff>
    </xdr:from>
    <xdr:to>
      <xdr:col>18</xdr:col>
      <xdr:colOff>114300</xdr:colOff>
      <xdr:row>39</xdr:row>
      <xdr:rowOff>45720</xdr:rowOff>
    </xdr:to>
    <xdr:sp macro="" textlink="">
      <xdr:nvSpPr>
        <xdr:cNvPr id="1055" name="Control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39</xdr:row>
      <xdr:rowOff>0</xdr:rowOff>
    </xdr:from>
    <xdr:to>
      <xdr:col>18</xdr:col>
      <xdr:colOff>114300</xdr:colOff>
      <xdr:row>40</xdr:row>
      <xdr:rowOff>45720</xdr:rowOff>
    </xdr:to>
    <xdr:sp macro="" textlink="">
      <xdr:nvSpPr>
        <xdr:cNvPr id="1056" name="Control 32" hidden="1">
          <a:extLst>
            <a:ext uri="{63B3BB69-23CF-44E3-9099-C40C66FF867C}">
              <a14:compatExt xmlns:a14="http://schemas.microsoft.com/office/drawing/2010/main" spid="_x0000_s1056"/>
            </a:ex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40</xdr:row>
      <xdr:rowOff>0</xdr:rowOff>
    </xdr:from>
    <xdr:to>
      <xdr:col>18</xdr:col>
      <xdr:colOff>114300</xdr:colOff>
      <xdr:row>41</xdr:row>
      <xdr:rowOff>45720</xdr:rowOff>
    </xdr:to>
    <xdr:sp macro="" textlink="">
      <xdr:nvSpPr>
        <xdr:cNvPr id="1057" name="Control 33" hidden="1">
          <a:extLst>
            <a:ext uri="{63B3BB69-23CF-44E3-9099-C40C66FF867C}">
              <a14:compatExt xmlns:a14="http://schemas.microsoft.com/office/drawing/2010/main" spid="_x0000_s1057"/>
            </a:ex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18</xdr:col>
      <xdr:colOff>114300</xdr:colOff>
      <xdr:row>42</xdr:row>
      <xdr:rowOff>45720</xdr:rowOff>
    </xdr:to>
    <xdr:sp macro="" textlink="">
      <xdr:nvSpPr>
        <xdr:cNvPr id="1058" name="Control 34" hidden="1">
          <a:extLst>
            <a:ext uri="{63B3BB69-23CF-44E3-9099-C40C66FF867C}">
              <a14:compatExt xmlns:a14="http://schemas.microsoft.com/office/drawing/2010/main" spid="_x0000_s1058"/>
            </a:ex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42</xdr:row>
      <xdr:rowOff>0</xdr:rowOff>
    </xdr:from>
    <xdr:to>
      <xdr:col>18</xdr:col>
      <xdr:colOff>114300</xdr:colOff>
      <xdr:row>43</xdr:row>
      <xdr:rowOff>45720</xdr:rowOff>
    </xdr:to>
    <xdr:sp macro="" textlink="">
      <xdr:nvSpPr>
        <xdr:cNvPr id="1059" name="Control 35" hidden="1">
          <a:extLst>
            <a:ext uri="{63B3BB69-23CF-44E3-9099-C40C66FF867C}">
              <a14:compatExt xmlns:a14="http://schemas.microsoft.com/office/drawing/2010/main" spid="_x0000_s1059"/>
            </a:ex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43</xdr:row>
      <xdr:rowOff>0</xdr:rowOff>
    </xdr:from>
    <xdr:to>
      <xdr:col>18</xdr:col>
      <xdr:colOff>114300</xdr:colOff>
      <xdr:row>44</xdr:row>
      <xdr:rowOff>45720</xdr:rowOff>
    </xdr:to>
    <xdr:sp macro="" textlink="">
      <xdr:nvSpPr>
        <xdr:cNvPr id="1060" name="Control 36" hidden="1">
          <a:extLst>
            <a:ext uri="{63B3BB69-23CF-44E3-9099-C40C66FF867C}">
              <a14:compatExt xmlns:a14="http://schemas.microsoft.com/office/drawing/2010/main" spid="_x0000_s1060"/>
            </a:ex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1</xdr:col>
      <xdr:colOff>22860</xdr:colOff>
      <xdr:row>46</xdr:row>
      <xdr:rowOff>121920</xdr:rowOff>
    </xdr:to>
    <xdr:sp macro="" textlink="">
      <xdr:nvSpPr>
        <xdr:cNvPr id="1061" name="Control 37" hidden="1">
          <a:extLst>
            <a:ext uri="{63B3BB69-23CF-44E3-9099-C40C66FF867C}">
              <a14:compatExt xmlns:a14="http://schemas.microsoft.com/office/drawing/2010/main" spid="_x0000_s1061"/>
            </a:ex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46</xdr:row>
      <xdr:rowOff>0</xdr:rowOff>
    </xdr:from>
    <xdr:to>
      <xdr:col>18</xdr:col>
      <xdr:colOff>114300</xdr:colOff>
      <xdr:row>47</xdr:row>
      <xdr:rowOff>45720</xdr:rowOff>
    </xdr:to>
    <xdr:sp macro="" textlink="">
      <xdr:nvSpPr>
        <xdr:cNvPr id="1062" name="Control 38" hidden="1">
          <a:extLst>
            <a:ext uri="{63B3BB69-23CF-44E3-9099-C40C66FF867C}">
              <a14:compatExt xmlns:a14="http://schemas.microsoft.com/office/drawing/2010/main" spid="_x0000_s1062"/>
            </a:ex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1</xdr:col>
      <xdr:colOff>22860</xdr:colOff>
      <xdr:row>49</xdr:row>
      <xdr:rowOff>121920</xdr:rowOff>
    </xdr:to>
    <xdr:sp macro="" textlink="">
      <xdr:nvSpPr>
        <xdr:cNvPr id="1063" name="Control 39" hidden="1">
          <a:extLst>
            <a:ext uri="{63B3BB69-23CF-44E3-9099-C40C66FF867C}">
              <a14:compatExt xmlns:a14="http://schemas.microsoft.com/office/drawing/2010/main" spid="_x0000_s1063"/>
            </a:ex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49</xdr:row>
      <xdr:rowOff>0</xdr:rowOff>
    </xdr:from>
    <xdr:to>
      <xdr:col>18</xdr:col>
      <xdr:colOff>114300</xdr:colOff>
      <xdr:row>50</xdr:row>
      <xdr:rowOff>45720</xdr:rowOff>
    </xdr:to>
    <xdr:sp macro="" textlink="">
      <xdr:nvSpPr>
        <xdr:cNvPr id="1064" name="Control 40" hidden="1">
          <a:extLst>
            <a:ext uri="{63B3BB69-23CF-44E3-9099-C40C66FF867C}">
              <a14:compatExt xmlns:a14="http://schemas.microsoft.com/office/drawing/2010/main" spid="_x0000_s1064"/>
            </a:ex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50</xdr:row>
      <xdr:rowOff>0</xdr:rowOff>
    </xdr:from>
    <xdr:to>
      <xdr:col>18</xdr:col>
      <xdr:colOff>114300</xdr:colOff>
      <xdr:row>51</xdr:row>
      <xdr:rowOff>45720</xdr:rowOff>
    </xdr:to>
    <xdr:sp macro="" textlink="">
      <xdr:nvSpPr>
        <xdr:cNvPr id="1065" name="Control 41" hidden="1">
          <a:extLst>
            <a:ext uri="{63B3BB69-23CF-44E3-9099-C40C66FF867C}">
              <a14:compatExt xmlns:a14="http://schemas.microsoft.com/office/drawing/2010/main" spid="_x0000_s1065"/>
            </a:ex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51</xdr:row>
      <xdr:rowOff>0</xdr:rowOff>
    </xdr:from>
    <xdr:to>
      <xdr:col>18</xdr:col>
      <xdr:colOff>114300</xdr:colOff>
      <xdr:row>52</xdr:row>
      <xdr:rowOff>45720</xdr:rowOff>
    </xdr:to>
    <xdr:sp macro="" textlink="">
      <xdr:nvSpPr>
        <xdr:cNvPr id="1066" name="Control 42" hidden="1">
          <a:extLst>
            <a:ext uri="{63B3BB69-23CF-44E3-9099-C40C66FF867C}">
              <a14:compatExt xmlns:a14="http://schemas.microsoft.com/office/drawing/2010/main" spid="_x0000_s1066"/>
            </a:ex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52</xdr:row>
      <xdr:rowOff>0</xdr:rowOff>
    </xdr:from>
    <xdr:to>
      <xdr:col>18</xdr:col>
      <xdr:colOff>114300</xdr:colOff>
      <xdr:row>53</xdr:row>
      <xdr:rowOff>45720</xdr:rowOff>
    </xdr:to>
    <xdr:sp macro="" textlink="">
      <xdr:nvSpPr>
        <xdr:cNvPr id="1067" name="Control 43" hidden="1">
          <a:extLst>
            <a:ext uri="{63B3BB69-23CF-44E3-9099-C40C66FF867C}">
              <a14:compatExt xmlns:a14="http://schemas.microsoft.com/office/drawing/2010/main" spid="_x0000_s1067"/>
            </a:ex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1</xdr:col>
      <xdr:colOff>22860</xdr:colOff>
      <xdr:row>55</xdr:row>
      <xdr:rowOff>121920</xdr:rowOff>
    </xdr:to>
    <xdr:sp macro="" textlink="">
      <xdr:nvSpPr>
        <xdr:cNvPr id="1068" name="Control 44" hidden="1">
          <a:extLst>
            <a:ext uri="{63B3BB69-23CF-44E3-9099-C40C66FF867C}">
              <a14:compatExt xmlns:a14="http://schemas.microsoft.com/office/drawing/2010/main" spid="_x0000_s1068"/>
            </a:ex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55</xdr:row>
      <xdr:rowOff>0</xdr:rowOff>
    </xdr:from>
    <xdr:to>
      <xdr:col>18</xdr:col>
      <xdr:colOff>114300</xdr:colOff>
      <xdr:row>56</xdr:row>
      <xdr:rowOff>45720</xdr:rowOff>
    </xdr:to>
    <xdr:sp macro="" textlink="">
      <xdr:nvSpPr>
        <xdr:cNvPr id="1069" name="Control 45" hidden="1">
          <a:extLst>
            <a:ext uri="{63B3BB69-23CF-44E3-9099-C40C66FF867C}">
              <a14:compatExt xmlns:a14="http://schemas.microsoft.com/office/drawing/2010/main" spid="_x0000_s1069"/>
            </a:ex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56</xdr:row>
      <xdr:rowOff>0</xdr:rowOff>
    </xdr:from>
    <xdr:to>
      <xdr:col>18</xdr:col>
      <xdr:colOff>114300</xdr:colOff>
      <xdr:row>57</xdr:row>
      <xdr:rowOff>45720</xdr:rowOff>
    </xdr:to>
    <xdr:sp macro="" textlink="">
      <xdr:nvSpPr>
        <xdr:cNvPr id="1070" name="Control 46" hidden="1">
          <a:extLst>
            <a:ext uri="{63B3BB69-23CF-44E3-9099-C40C66FF867C}">
              <a14:compatExt xmlns:a14="http://schemas.microsoft.com/office/drawing/2010/main" spid="_x0000_s1070"/>
            </a:ex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57</xdr:row>
      <xdr:rowOff>0</xdr:rowOff>
    </xdr:from>
    <xdr:to>
      <xdr:col>18</xdr:col>
      <xdr:colOff>114300</xdr:colOff>
      <xdr:row>58</xdr:row>
      <xdr:rowOff>45720</xdr:rowOff>
    </xdr:to>
    <xdr:sp macro="" textlink="">
      <xdr:nvSpPr>
        <xdr:cNvPr id="1071" name="Control 47" hidden="1">
          <a:extLst>
            <a:ext uri="{63B3BB69-23CF-44E3-9099-C40C66FF867C}">
              <a14:compatExt xmlns:a14="http://schemas.microsoft.com/office/drawing/2010/main" spid="_x0000_s1071"/>
            </a:ex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58</xdr:row>
      <xdr:rowOff>0</xdr:rowOff>
    </xdr:from>
    <xdr:to>
      <xdr:col>18</xdr:col>
      <xdr:colOff>114300</xdr:colOff>
      <xdr:row>59</xdr:row>
      <xdr:rowOff>45720</xdr:rowOff>
    </xdr:to>
    <xdr:sp macro="" textlink="">
      <xdr:nvSpPr>
        <xdr:cNvPr id="1072" name="Control 48" hidden="1">
          <a:extLst>
            <a:ext uri="{63B3BB69-23CF-44E3-9099-C40C66FF867C}">
              <a14:compatExt xmlns:a14="http://schemas.microsoft.com/office/drawing/2010/main" spid="_x0000_s1072"/>
            </a:ex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59</xdr:row>
      <xdr:rowOff>0</xdr:rowOff>
    </xdr:from>
    <xdr:to>
      <xdr:col>18</xdr:col>
      <xdr:colOff>114300</xdr:colOff>
      <xdr:row>60</xdr:row>
      <xdr:rowOff>45720</xdr:rowOff>
    </xdr:to>
    <xdr:sp macro="" textlink="">
      <xdr:nvSpPr>
        <xdr:cNvPr id="1073" name="Control 49" hidden="1">
          <a:extLst>
            <a:ext uri="{63B3BB69-23CF-44E3-9099-C40C66FF867C}">
              <a14:compatExt xmlns:a14="http://schemas.microsoft.com/office/drawing/2010/main" spid="_x0000_s1073"/>
            </a:ex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60</xdr:row>
      <xdr:rowOff>0</xdr:rowOff>
    </xdr:from>
    <xdr:to>
      <xdr:col>18</xdr:col>
      <xdr:colOff>114300</xdr:colOff>
      <xdr:row>61</xdr:row>
      <xdr:rowOff>45720</xdr:rowOff>
    </xdr:to>
    <xdr:sp macro="" textlink="">
      <xdr:nvSpPr>
        <xdr:cNvPr id="1074" name="Control 50" hidden="1">
          <a:extLst>
            <a:ext uri="{63B3BB69-23CF-44E3-9099-C40C66FF867C}">
              <a14:compatExt xmlns:a14="http://schemas.microsoft.com/office/drawing/2010/main" spid="_x0000_s1074"/>
            </a:ex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61</xdr:row>
      <xdr:rowOff>0</xdr:rowOff>
    </xdr:from>
    <xdr:to>
      <xdr:col>18</xdr:col>
      <xdr:colOff>114300</xdr:colOff>
      <xdr:row>62</xdr:row>
      <xdr:rowOff>45720</xdr:rowOff>
    </xdr:to>
    <xdr:sp macro="" textlink="">
      <xdr:nvSpPr>
        <xdr:cNvPr id="1075" name="Control 51" hidden="1">
          <a:extLst>
            <a:ext uri="{63B3BB69-23CF-44E3-9099-C40C66FF867C}">
              <a14:compatExt xmlns:a14="http://schemas.microsoft.com/office/drawing/2010/main" spid="_x0000_s1075"/>
            </a:ex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62</xdr:row>
      <xdr:rowOff>0</xdr:rowOff>
    </xdr:from>
    <xdr:to>
      <xdr:col>18</xdr:col>
      <xdr:colOff>114300</xdr:colOff>
      <xdr:row>63</xdr:row>
      <xdr:rowOff>45720</xdr:rowOff>
    </xdr:to>
    <xdr:sp macro="" textlink="">
      <xdr:nvSpPr>
        <xdr:cNvPr id="1076" name="Control 52" hidden="1">
          <a:extLst>
            <a:ext uri="{63B3BB69-23CF-44E3-9099-C40C66FF867C}">
              <a14:compatExt xmlns:a14="http://schemas.microsoft.com/office/drawing/2010/main" spid="_x0000_s1076"/>
            </a:ex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63</xdr:row>
      <xdr:rowOff>0</xdr:rowOff>
    </xdr:from>
    <xdr:to>
      <xdr:col>18</xdr:col>
      <xdr:colOff>114300</xdr:colOff>
      <xdr:row>64</xdr:row>
      <xdr:rowOff>45720</xdr:rowOff>
    </xdr:to>
    <xdr:sp macro="" textlink="">
      <xdr:nvSpPr>
        <xdr:cNvPr id="1077" name="Control 53" hidden="1">
          <a:extLst>
            <a:ext uri="{63B3BB69-23CF-44E3-9099-C40C66FF867C}">
              <a14:compatExt xmlns:a14="http://schemas.microsoft.com/office/drawing/2010/main" spid="_x0000_s1077"/>
            </a:ex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1</xdr:col>
      <xdr:colOff>22860</xdr:colOff>
      <xdr:row>66</xdr:row>
      <xdr:rowOff>121920</xdr:rowOff>
    </xdr:to>
    <xdr:sp macro="" textlink="">
      <xdr:nvSpPr>
        <xdr:cNvPr id="1078" name="Control 54" hidden="1">
          <a:extLst>
            <a:ext uri="{63B3BB69-23CF-44E3-9099-C40C66FF867C}">
              <a14:compatExt xmlns:a14="http://schemas.microsoft.com/office/drawing/2010/main" spid="_x0000_s1078"/>
            </a:ex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66</xdr:row>
      <xdr:rowOff>0</xdr:rowOff>
    </xdr:from>
    <xdr:to>
      <xdr:col>18</xdr:col>
      <xdr:colOff>114300</xdr:colOff>
      <xdr:row>67</xdr:row>
      <xdr:rowOff>45720</xdr:rowOff>
    </xdr:to>
    <xdr:sp macro="" textlink="">
      <xdr:nvSpPr>
        <xdr:cNvPr id="1079" name="Control 55" hidden="1">
          <a:extLst>
            <a:ext uri="{63B3BB69-23CF-44E3-9099-C40C66FF867C}">
              <a14:compatExt xmlns:a14="http://schemas.microsoft.com/office/drawing/2010/main" spid="_x0000_s1079"/>
            </a:ex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67</xdr:row>
      <xdr:rowOff>0</xdr:rowOff>
    </xdr:from>
    <xdr:to>
      <xdr:col>18</xdr:col>
      <xdr:colOff>114300</xdr:colOff>
      <xdr:row>68</xdr:row>
      <xdr:rowOff>45720</xdr:rowOff>
    </xdr:to>
    <xdr:sp macro="" textlink="">
      <xdr:nvSpPr>
        <xdr:cNvPr id="1080" name="Control 56" hidden="1">
          <a:extLst>
            <a:ext uri="{63B3BB69-23CF-44E3-9099-C40C66FF867C}">
              <a14:compatExt xmlns:a14="http://schemas.microsoft.com/office/drawing/2010/main" spid="_x0000_s1080"/>
            </a:ex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22860</xdr:colOff>
      <xdr:row>70</xdr:row>
      <xdr:rowOff>121920</xdr:rowOff>
    </xdr:to>
    <xdr:sp macro="" textlink="">
      <xdr:nvSpPr>
        <xdr:cNvPr id="1081" name="Control 57" hidden="1">
          <a:extLst>
            <a:ext uri="{63B3BB69-23CF-44E3-9099-C40C66FF867C}">
              <a14:compatExt xmlns:a14="http://schemas.microsoft.com/office/drawing/2010/main" spid="_x0000_s1081"/>
            </a:ex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70</xdr:row>
      <xdr:rowOff>0</xdr:rowOff>
    </xdr:from>
    <xdr:to>
      <xdr:col>18</xdr:col>
      <xdr:colOff>114300</xdr:colOff>
      <xdr:row>71</xdr:row>
      <xdr:rowOff>45720</xdr:rowOff>
    </xdr:to>
    <xdr:sp macro="" textlink="">
      <xdr:nvSpPr>
        <xdr:cNvPr id="1082" name="Control 58" hidden="1">
          <a:extLst>
            <a:ext uri="{63B3BB69-23CF-44E3-9099-C40C66FF867C}">
              <a14:compatExt xmlns:a14="http://schemas.microsoft.com/office/drawing/2010/main" spid="_x0000_s1082"/>
            </a:ex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71</xdr:row>
      <xdr:rowOff>0</xdr:rowOff>
    </xdr:from>
    <xdr:to>
      <xdr:col>18</xdr:col>
      <xdr:colOff>114300</xdr:colOff>
      <xdr:row>72</xdr:row>
      <xdr:rowOff>45720</xdr:rowOff>
    </xdr:to>
    <xdr:sp macro="" textlink="">
      <xdr:nvSpPr>
        <xdr:cNvPr id="1083" name="Control 59" hidden="1">
          <a:extLst>
            <a:ext uri="{63B3BB69-23CF-44E3-9099-C40C66FF867C}">
              <a14:compatExt xmlns:a14="http://schemas.microsoft.com/office/drawing/2010/main" spid="_x0000_s1083"/>
            </a:ex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72</xdr:row>
      <xdr:rowOff>0</xdr:rowOff>
    </xdr:from>
    <xdr:to>
      <xdr:col>18</xdr:col>
      <xdr:colOff>114300</xdr:colOff>
      <xdr:row>73</xdr:row>
      <xdr:rowOff>45720</xdr:rowOff>
    </xdr:to>
    <xdr:sp macro="" textlink="">
      <xdr:nvSpPr>
        <xdr:cNvPr id="1084" name="Control 60" hidden="1">
          <a:extLst>
            <a:ext uri="{63B3BB69-23CF-44E3-9099-C40C66FF867C}">
              <a14:compatExt xmlns:a14="http://schemas.microsoft.com/office/drawing/2010/main" spid="_x0000_s1084"/>
            </a:ex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73</xdr:row>
      <xdr:rowOff>0</xdr:rowOff>
    </xdr:from>
    <xdr:to>
      <xdr:col>18</xdr:col>
      <xdr:colOff>114300</xdr:colOff>
      <xdr:row>74</xdr:row>
      <xdr:rowOff>45720</xdr:rowOff>
    </xdr:to>
    <xdr:sp macro="" textlink="">
      <xdr:nvSpPr>
        <xdr:cNvPr id="1085" name="Control 61" hidden="1">
          <a:extLst>
            <a:ext uri="{63B3BB69-23CF-44E3-9099-C40C66FF867C}">
              <a14:compatExt xmlns:a14="http://schemas.microsoft.com/office/drawing/2010/main" spid="_x0000_s1085"/>
            </a:ex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74</xdr:row>
      <xdr:rowOff>0</xdr:rowOff>
    </xdr:from>
    <xdr:to>
      <xdr:col>18</xdr:col>
      <xdr:colOff>114300</xdr:colOff>
      <xdr:row>75</xdr:row>
      <xdr:rowOff>45720</xdr:rowOff>
    </xdr:to>
    <xdr:sp macro="" textlink="">
      <xdr:nvSpPr>
        <xdr:cNvPr id="1086" name="Control 62" hidden="1">
          <a:extLst>
            <a:ext uri="{63B3BB69-23CF-44E3-9099-C40C66FF867C}">
              <a14:compatExt xmlns:a14="http://schemas.microsoft.com/office/drawing/2010/main" spid="_x0000_s1086"/>
            </a:ex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75</xdr:row>
      <xdr:rowOff>0</xdr:rowOff>
    </xdr:from>
    <xdr:to>
      <xdr:col>18</xdr:col>
      <xdr:colOff>114300</xdr:colOff>
      <xdr:row>76</xdr:row>
      <xdr:rowOff>45720</xdr:rowOff>
    </xdr:to>
    <xdr:sp macro="" textlink="">
      <xdr:nvSpPr>
        <xdr:cNvPr id="1087" name="Control 63" hidden="1">
          <a:extLst>
            <a:ext uri="{63B3BB69-23CF-44E3-9099-C40C66FF867C}">
              <a14:compatExt xmlns:a14="http://schemas.microsoft.com/office/drawing/2010/main" spid="_x0000_s1087"/>
            </a:ex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76</xdr:row>
      <xdr:rowOff>0</xdr:rowOff>
    </xdr:from>
    <xdr:to>
      <xdr:col>18</xdr:col>
      <xdr:colOff>114300</xdr:colOff>
      <xdr:row>77</xdr:row>
      <xdr:rowOff>45720</xdr:rowOff>
    </xdr:to>
    <xdr:sp macro="" textlink="">
      <xdr:nvSpPr>
        <xdr:cNvPr id="1088" name="Control 64" hidden="1">
          <a:extLst>
            <a:ext uri="{63B3BB69-23CF-44E3-9099-C40C66FF867C}">
              <a14:compatExt xmlns:a14="http://schemas.microsoft.com/office/drawing/2010/main" spid="_x0000_s1088"/>
            </a:ex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77</xdr:row>
      <xdr:rowOff>0</xdr:rowOff>
    </xdr:from>
    <xdr:to>
      <xdr:col>18</xdr:col>
      <xdr:colOff>114300</xdr:colOff>
      <xdr:row>78</xdr:row>
      <xdr:rowOff>45720</xdr:rowOff>
    </xdr:to>
    <xdr:sp macro="" textlink="">
      <xdr:nvSpPr>
        <xdr:cNvPr id="1089" name="Control 65" hidden="1">
          <a:extLst>
            <a:ext uri="{63B3BB69-23CF-44E3-9099-C40C66FF867C}">
              <a14:compatExt xmlns:a14="http://schemas.microsoft.com/office/drawing/2010/main" spid="_x0000_s1089"/>
            </a:ex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78</xdr:row>
      <xdr:rowOff>0</xdr:rowOff>
    </xdr:from>
    <xdr:to>
      <xdr:col>18</xdr:col>
      <xdr:colOff>114300</xdr:colOff>
      <xdr:row>79</xdr:row>
      <xdr:rowOff>45720</xdr:rowOff>
    </xdr:to>
    <xdr:sp macro="" textlink="">
      <xdr:nvSpPr>
        <xdr:cNvPr id="1090" name="Control 66" hidden="1">
          <a:extLst>
            <a:ext uri="{63B3BB69-23CF-44E3-9099-C40C66FF867C}">
              <a14:compatExt xmlns:a14="http://schemas.microsoft.com/office/drawing/2010/main" spid="_x0000_s1090"/>
            </a:ex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79</xdr:row>
      <xdr:rowOff>0</xdr:rowOff>
    </xdr:from>
    <xdr:to>
      <xdr:col>18</xdr:col>
      <xdr:colOff>114300</xdr:colOff>
      <xdr:row>80</xdr:row>
      <xdr:rowOff>45720</xdr:rowOff>
    </xdr:to>
    <xdr:sp macro="" textlink="">
      <xdr:nvSpPr>
        <xdr:cNvPr id="1091" name="Control 67" hidden="1">
          <a:extLst>
            <a:ext uri="{63B3BB69-23CF-44E3-9099-C40C66FF867C}">
              <a14:compatExt xmlns:a14="http://schemas.microsoft.com/office/drawing/2010/main" spid="_x0000_s1091"/>
            </a:ex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80</xdr:row>
      <xdr:rowOff>0</xdr:rowOff>
    </xdr:from>
    <xdr:to>
      <xdr:col>18</xdr:col>
      <xdr:colOff>114300</xdr:colOff>
      <xdr:row>81</xdr:row>
      <xdr:rowOff>45720</xdr:rowOff>
    </xdr:to>
    <xdr:sp macro="" textlink="">
      <xdr:nvSpPr>
        <xdr:cNvPr id="1092" name="Control 68" hidden="1">
          <a:extLst>
            <a:ext uri="{63B3BB69-23CF-44E3-9099-C40C66FF867C}">
              <a14:compatExt xmlns:a14="http://schemas.microsoft.com/office/drawing/2010/main" spid="_x0000_s1092"/>
            </a:ex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81</xdr:row>
      <xdr:rowOff>0</xdr:rowOff>
    </xdr:from>
    <xdr:to>
      <xdr:col>18</xdr:col>
      <xdr:colOff>114300</xdr:colOff>
      <xdr:row>82</xdr:row>
      <xdr:rowOff>45720</xdr:rowOff>
    </xdr:to>
    <xdr:sp macro="" textlink="">
      <xdr:nvSpPr>
        <xdr:cNvPr id="1093" name="Control 69" hidden="1">
          <a:extLst>
            <a:ext uri="{63B3BB69-23CF-44E3-9099-C40C66FF867C}">
              <a14:compatExt xmlns:a14="http://schemas.microsoft.com/office/drawing/2010/main" spid="_x0000_s1093"/>
            </a:ex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1</xdr:col>
      <xdr:colOff>22860</xdr:colOff>
      <xdr:row>84</xdr:row>
      <xdr:rowOff>121920</xdr:rowOff>
    </xdr:to>
    <xdr:sp macro="" textlink="">
      <xdr:nvSpPr>
        <xdr:cNvPr id="1094" name="Control 70" hidden="1">
          <a:extLst>
            <a:ext uri="{63B3BB69-23CF-44E3-9099-C40C66FF867C}">
              <a14:compatExt xmlns:a14="http://schemas.microsoft.com/office/drawing/2010/main" spid="_x0000_s1094"/>
            </a:ex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84</xdr:row>
      <xdr:rowOff>0</xdr:rowOff>
    </xdr:from>
    <xdr:to>
      <xdr:col>18</xdr:col>
      <xdr:colOff>114300</xdr:colOff>
      <xdr:row>85</xdr:row>
      <xdr:rowOff>45720</xdr:rowOff>
    </xdr:to>
    <xdr:sp macro="" textlink="">
      <xdr:nvSpPr>
        <xdr:cNvPr id="1095" name="Control 71" hidden="1">
          <a:extLst>
            <a:ext uri="{63B3BB69-23CF-44E3-9099-C40C66FF867C}">
              <a14:compatExt xmlns:a14="http://schemas.microsoft.com/office/drawing/2010/main" spid="_x0000_s1095"/>
            </a:ex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85</xdr:row>
      <xdr:rowOff>0</xdr:rowOff>
    </xdr:from>
    <xdr:to>
      <xdr:col>18</xdr:col>
      <xdr:colOff>114300</xdr:colOff>
      <xdr:row>86</xdr:row>
      <xdr:rowOff>45720</xdr:rowOff>
    </xdr:to>
    <xdr:sp macro="" textlink="">
      <xdr:nvSpPr>
        <xdr:cNvPr id="1096" name="Control 72" hidden="1">
          <a:extLst>
            <a:ext uri="{63B3BB69-23CF-44E3-9099-C40C66FF867C}">
              <a14:compatExt xmlns:a14="http://schemas.microsoft.com/office/drawing/2010/main" spid="_x0000_s1096"/>
            </a:ex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1</xdr:col>
      <xdr:colOff>22860</xdr:colOff>
      <xdr:row>88</xdr:row>
      <xdr:rowOff>121920</xdr:rowOff>
    </xdr:to>
    <xdr:sp macro="" textlink="">
      <xdr:nvSpPr>
        <xdr:cNvPr id="1097" name="Control 73" hidden="1">
          <a:extLst>
            <a:ext uri="{63B3BB69-23CF-44E3-9099-C40C66FF867C}">
              <a14:compatExt xmlns:a14="http://schemas.microsoft.com/office/drawing/2010/main" spid="_x0000_s1097"/>
            </a:ex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88</xdr:row>
      <xdr:rowOff>0</xdr:rowOff>
    </xdr:from>
    <xdr:to>
      <xdr:col>18</xdr:col>
      <xdr:colOff>114300</xdr:colOff>
      <xdr:row>89</xdr:row>
      <xdr:rowOff>45720</xdr:rowOff>
    </xdr:to>
    <xdr:sp macro="" textlink="">
      <xdr:nvSpPr>
        <xdr:cNvPr id="1098" name="Control 74" hidden="1">
          <a:extLst>
            <a:ext uri="{63B3BB69-23CF-44E3-9099-C40C66FF867C}">
              <a14:compatExt xmlns:a14="http://schemas.microsoft.com/office/drawing/2010/main" spid="_x0000_s1098"/>
            </a:ex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89</xdr:row>
      <xdr:rowOff>0</xdr:rowOff>
    </xdr:from>
    <xdr:to>
      <xdr:col>18</xdr:col>
      <xdr:colOff>114300</xdr:colOff>
      <xdr:row>90</xdr:row>
      <xdr:rowOff>45720</xdr:rowOff>
    </xdr:to>
    <xdr:sp macro="" textlink="">
      <xdr:nvSpPr>
        <xdr:cNvPr id="1099" name="Control 75" hidden="1">
          <a:extLst>
            <a:ext uri="{63B3BB69-23CF-44E3-9099-C40C66FF867C}">
              <a14:compatExt xmlns:a14="http://schemas.microsoft.com/office/drawing/2010/main" spid="_x0000_s1099"/>
            </a:ex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1</xdr:col>
      <xdr:colOff>22860</xdr:colOff>
      <xdr:row>92</xdr:row>
      <xdr:rowOff>121920</xdr:rowOff>
    </xdr:to>
    <xdr:sp macro="" textlink="">
      <xdr:nvSpPr>
        <xdr:cNvPr id="1100" name="Control 76" hidden="1">
          <a:extLst>
            <a:ext uri="{63B3BB69-23CF-44E3-9099-C40C66FF867C}">
              <a14:compatExt xmlns:a14="http://schemas.microsoft.com/office/drawing/2010/main" spid="_x0000_s1100"/>
            </a:ex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92</xdr:row>
      <xdr:rowOff>0</xdr:rowOff>
    </xdr:from>
    <xdr:to>
      <xdr:col>18</xdr:col>
      <xdr:colOff>114300</xdr:colOff>
      <xdr:row>93</xdr:row>
      <xdr:rowOff>45720</xdr:rowOff>
    </xdr:to>
    <xdr:sp macro="" textlink="">
      <xdr:nvSpPr>
        <xdr:cNvPr id="1101" name="Control 77" hidden="1">
          <a:extLst>
            <a:ext uri="{63B3BB69-23CF-44E3-9099-C40C66FF867C}">
              <a14:compatExt xmlns:a14="http://schemas.microsoft.com/office/drawing/2010/main" spid="_x0000_s1101"/>
            </a:ex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93</xdr:row>
      <xdr:rowOff>0</xdr:rowOff>
    </xdr:from>
    <xdr:to>
      <xdr:col>18</xdr:col>
      <xdr:colOff>114300</xdr:colOff>
      <xdr:row>94</xdr:row>
      <xdr:rowOff>45720</xdr:rowOff>
    </xdr:to>
    <xdr:sp macro="" textlink="">
      <xdr:nvSpPr>
        <xdr:cNvPr id="1102" name="Control 78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94</xdr:row>
      <xdr:rowOff>0</xdr:rowOff>
    </xdr:from>
    <xdr:to>
      <xdr:col>18</xdr:col>
      <xdr:colOff>114300</xdr:colOff>
      <xdr:row>95</xdr:row>
      <xdr:rowOff>45720</xdr:rowOff>
    </xdr:to>
    <xdr:sp macro="" textlink="">
      <xdr:nvSpPr>
        <xdr:cNvPr id="1103" name="Control 79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1</xdr:col>
      <xdr:colOff>22860</xdr:colOff>
      <xdr:row>97</xdr:row>
      <xdr:rowOff>121920</xdr:rowOff>
    </xdr:to>
    <xdr:sp macro="" textlink="">
      <xdr:nvSpPr>
        <xdr:cNvPr id="1104" name="Control 80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97</xdr:row>
      <xdr:rowOff>0</xdr:rowOff>
    </xdr:from>
    <xdr:to>
      <xdr:col>18</xdr:col>
      <xdr:colOff>114300</xdr:colOff>
      <xdr:row>98</xdr:row>
      <xdr:rowOff>45720</xdr:rowOff>
    </xdr:to>
    <xdr:sp macro="" textlink="">
      <xdr:nvSpPr>
        <xdr:cNvPr id="1105" name="Control 81" hidden="1">
          <a:extLst>
            <a:ext uri="{63B3BB69-23CF-44E3-9099-C40C66FF867C}">
              <a14:compatExt xmlns:a14="http://schemas.microsoft.com/office/drawing/2010/main" spid="_x0000_s1105"/>
            </a:ex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98</xdr:row>
      <xdr:rowOff>0</xdr:rowOff>
    </xdr:from>
    <xdr:to>
      <xdr:col>18</xdr:col>
      <xdr:colOff>114300</xdr:colOff>
      <xdr:row>99</xdr:row>
      <xdr:rowOff>45720</xdr:rowOff>
    </xdr:to>
    <xdr:sp macro="" textlink="">
      <xdr:nvSpPr>
        <xdr:cNvPr id="1106" name="Control 82" hidden="1">
          <a:extLst>
            <a:ext uri="{63B3BB69-23CF-44E3-9099-C40C66FF867C}">
              <a14:compatExt xmlns:a14="http://schemas.microsoft.com/office/drawing/2010/main" spid="_x0000_s1106"/>
            </a:ex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99</xdr:row>
      <xdr:rowOff>0</xdr:rowOff>
    </xdr:from>
    <xdr:to>
      <xdr:col>18</xdr:col>
      <xdr:colOff>114300</xdr:colOff>
      <xdr:row>100</xdr:row>
      <xdr:rowOff>45720</xdr:rowOff>
    </xdr:to>
    <xdr:sp macro="" textlink="">
      <xdr:nvSpPr>
        <xdr:cNvPr id="1107" name="Control 83" hidden="1">
          <a:extLst>
            <a:ext uri="{63B3BB69-23CF-44E3-9099-C40C66FF867C}">
              <a14:compatExt xmlns:a14="http://schemas.microsoft.com/office/drawing/2010/main" spid="_x0000_s1107"/>
            </a:ex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100</xdr:row>
      <xdr:rowOff>0</xdr:rowOff>
    </xdr:from>
    <xdr:to>
      <xdr:col>18</xdr:col>
      <xdr:colOff>114300</xdr:colOff>
      <xdr:row>101</xdr:row>
      <xdr:rowOff>45720</xdr:rowOff>
    </xdr:to>
    <xdr:sp macro="" textlink="">
      <xdr:nvSpPr>
        <xdr:cNvPr id="1108" name="Control 84" hidden="1">
          <a:extLst>
            <a:ext uri="{63B3BB69-23CF-44E3-9099-C40C66FF867C}">
              <a14:compatExt xmlns:a14="http://schemas.microsoft.com/office/drawing/2010/main" spid="_x0000_s1108"/>
            </a:ex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101</xdr:row>
      <xdr:rowOff>0</xdr:rowOff>
    </xdr:from>
    <xdr:to>
      <xdr:col>18</xdr:col>
      <xdr:colOff>114300</xdr:colOff>
      <xdr:row>102</xdr:row>
      <xdr:rowOff>45720</xdr:rowOff>
    </xdr:to>
    <xdr:sp macro="" textlink="">
      <xdr:nvSpPr>
        <xdr:cNvPr id="1109" name="Control 85" hidden="1">
          <a:extLst>
            <a:ext uri="{63B3BB69-23CF-44E3-9099-C40C66FF867C}">
              <a14:compatExt xmlns:a14="http://schemas.microsoft.com/office/drawing/2010/main" spid="_x0000_s1109"/>
            </a:ex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102</xdr:row>
      <xdr:rowOff>0</xdr:rowOff>
    </xdr:from>
    <xdr:to>
      <xdr:col>18</xdr:col>
      <xdr:colOff>114300</xdr:colOff>
      <xdr:row>103</xdr:row>
      <xdr:rowOff>45720</xdr:rowOff>
    </xdr:to>
    <xdr:sp macro="" textlink="">
      <xdr:nvSpPr>
        <xdr:cNvPr id="1110" name="Control 86" hidden="1">
          <a:extLst>
            <a:ext uri="{63B3BB69-23CF-44E3-9099-C40C66FF867C}">
              <a14:compatExt xmlns:a14="http://schemas.microsoft.com/office/drawing/2010/main" spid="_x0000_s1110"/>
            </a:ex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103</xdr:row>
      <xdr:rowOff>0</xdr:rowOff>
    </xdr:from>
    <xdr:to>
      <xdr:col>18</xdr:col>
      <xdr:colOff>114300</xdr:colOff>
      <xdr:row>104</xdr:row>
      <xdr:rowOff>45720</xdr:rowOff>
    </xdr:to>
    <xdr:sp macro="" textlink="">
      <xdr:nvSpPr>
        <xdr:cNvPr id="1111" name="Control 87" hidden="1">
          <a:extLst>
            <a:ext uri="{63B3BB69-23CF-44E3-9099-C40C66FF867C}">
              <a14:compatExt xmlns:a14="http://schemas.microsoft.com/office/drawing/2010/main" spid="_x0000_s1111"/>
            </a:ex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105</xdr:row>
      <xdr:rowOff>0</xdr:rowOff>
    </xdr:from>
    <xdr:to>
      <xdr:col>1</xdr:col>
      <xdr:colOff>22860</xdr:colOff>
      <xdr:row>106</xdr:row>
      <xdr:rowOff>121920</xdr:rowOff>
    </xdr:to>
    <xdr:sp macro="" textlink="">
      <xdr:nvSpPr>
        <xdr:cNvPr id="1112" name="Control 88" hidden="1">
          <a:extLst>
            <a:ext uri="{63B3BB69-23CF-44E3-9099-C40C66FF867C}">
              <a14:compatExt xmlns:a14="http://schemas.microsoft.com/office/drawing/2010/main" spid="_x0000_s1112"/>
            </a:ex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106</xdr:row>
      <xdr:rowOff>0</xdr:rowOff>
    </xdr:from>
    <xdr:to>
      <xdr:col>18</xdr:col>
      <xdr:colOff>114300</xdr:colOff>
      <xdr:row>107</xdr:row>
      <xdr:rowOff>45720</xdr:rowOff>
    </xdr:to>
    <xdr:sp macro="" textlink="">
      <xdr:nvSpPr>
        <xdr:cNvPr id="1113" name="Control 89" hidden="1">
          <a:extLst>
            <a:ext uri="{63B3BB69-23CF-44E3-9099-C40C66FF867C}">
              <a14:compatExt xmlns:a14="http://schemas.microsoft.com/office/drawing/2010/main" spid="_x0000_s1113"/>
            </a:ex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107</xdr:row>
      <xdr:rowOff>0</xdr:rowOff>
    </xdr:from>
    <xdr:to>
      <xdr:col>18</xdr:col>
      <xdr:colOff>114300</xdr:colOff>
      <xdr:row>108</xdr:row>
      <xdr:rowOff>45720</xdr:rowOff>
    </xdr:to>
    <xdr:sp macro="" textlink="">
      <xdr:nvSpPr>
        <xdr:cNvPr id="1114" name="Control 90" hidden="1">
          <a:extLst>
            <a:ext uri="{63B3BB69-23CF-44E3-9099-C40C66FF867C}">
              <a14:compatExt xmlns:a14="http://schemas.microsoft.com/office/drawing/2010/main" spid="_x0000_s1114"/>
            </a:ex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109</xdr:row>
      <xdr:rowOff>0</xdr:rowOff>
    </xdr:from>
    <xdr:to>
      <xdr:col>1</xdr:col>
      <xdr:colOff>22860</xdr:colOff>
      <xdr:row>110</xdr:row>
      <xdr:rowOff>121920</xdr:rowOff>
    </xdr:to>
    <xdr:sp macro="" textlink="">
      <xdr:nvSpPr>
        <xdr:cNvPr id="1115" name="Control 91" hidden="1">
          <a:extLst>
            <a:ext uri="{63B3BB69-23CF-44E3-9099-C40C66FF867C}">
              <a14:compatExt xmlns:a14="http://schemas.microsoft.com/office/drawing/2010/main" spid="_x0000_s1115"/>
            </a:ex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110</xdr:row>
      <xdr:rowOff>0</xdr:rowOff>
    </xdr:from>
    <xdr:to>
      <xdr:col>18</xdr:col>
      <xdr:colOff>114300</xdr:colOff>
      <xdr:row>111</xdr:row>
      <xdr:rowOff>45720</xdr:rowOff>
    </xdr:to>
    <xdr:sp macro="" textlink="">
      <xdr:nvSpPr>
        <xdr:cNvPr id="1116" name="Control 92" hidden="1">
          <a:extLst>
            <a:ext uri="{63B3BB69-23CF-44E3-9099-C40C66FF867C}">
              <a14:compatExt xmlns:a14="http://schemas.microsoft.com/office/drawing/2010/main" spid="_x0000_s1116"/>
            </a:ex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111</xdr:row>
      <xdr:rowOff>0</xdr:rowOff>
    </xdr:from>
    <xdr:to>
      <xdr:col>18</xdr:col>
      <xdr:colOff>114300</xdr:colOff>
      <xdr:row>112</xdr:row>
      <xdr:rowOff>45720</xdr:rowOff>
    </xdr:to>
    <xdr:sp macro="" textlink="">
      <xdr:nvSpPr>
        <xdr:cNvPr id="1117" name="Control 93" hidden="1">
          <a:extLst>
            <a:ext uri="{63B3BB69-23CF-44E3-9099-C40C66FF867C}">
              <a14:compatExt xmlns:a14="http://schemas.microsoft.com/office/drawing/2010/main" spid="_x0000_s1117"/>
            </a:ex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112</xdr:row>
      <xdr:rowOff>0</xdr:rowOff>
    </xdr:from>
    <xdr:to>
      <xdr:col>18</xdr:col>
      <xdr:colOff>114300</xdr:colOff>
      <xdr:row>113</xdr:row>
      <xdr:rowOff>45720</xdr:rowOff>
    </xdr:to>
    <xdr:sp macro="" textlink="">
      <xdr:nvSpPr>
        <xdr:cNvPr id="1118" name="Control 94" hidden="1">
          <a:extLst>
            <a:ext uri="{63B3BB69-23CF-44E3-9099-C40C66FF867C}">
              <a14:compatExt xmlns:a14="http://schemas.microsoft.com/office/drawing/2010/main" spid="_x0000_s1118"/>
            </a:ex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113</xdr:row>
      <xdr:rowOff>0</xdr:rowOff>
    </xdr:from>
    <xdr:to>
      <xdr:col>18</xdr:col>
      <xdr:colOff>114300</xdr:colOff>
      <xdr:row>114</xdr:row>
      <xdr:rowOff>45720</xdr:rowOff>
    </xdr:to>
    <xdr:sp macro="" textlink="">
      <xdr:nvSpPr>
        <xdr:cNvPr id="1119" name="Control 95" hidden="1">
          <a:extLst>
            <a:ext uri="{63B3BB69-23CF-44E3-9099-C40C66FF867C}">
              <a14:compatExt xmlns:a14="http://schemas.microsoft.com/office/drawing/2010/main" spid="_x0000_s1119"/>
            </a:ex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114</xdr:row>
      <xdr:rowOff>0</xdr:rowOff>
    </xdr:from>
    <xdr:to>
      <xdr:col>18</xdr:col>
      <xdr:colOff>114300</xdr:colOff>
      <xdr:row>115</xdr:row>
      <xdr:rowOff>45720</xdr:rowOff>
    </xdr:to>
    <xdr:sp macro="" textlink="">
      <xdr:nvSpPr>
        <xdr:cNvPr id="1120" name="Control 96" hidden="1">
          <a:extLst>
            <a:ext uri="{63B3BB69-23CF-44E3-9099-C40C66FF867C}">
              <a14:compatExt xmlns:a14="http://schemas.microsoft.com/office/drawing/2010/main" spid="_x0000_s1120"/>
            </a:ex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115</xdr:row>
      <xdr:rowOff>0</xdr:rowOff>
    </xdr:from>
    <xdr:to>
      <xdr:col>18</xdr:col>
      <xdr:colOff>114300</xdr:colOff>
      <xdr:row>116</xdr:row>
      <xdr:rowOff>45720</xdr:rowOff>
    </xdr:to>
    <xdr:sp macro="" textlink="">
      <xdr:nvSpPr>
        <xdr:cNvPr id="1121" name="Control 97" hidden="1">
          <a:extLst>
            <a:ext uri="{63B3BB69-23CF-44E3-9099-C40C66FF867C}">
              <a14:compatExt xmlns:a14="http://schemas.microsoft.com/office/drawing/2010/main" spid="_x0000_s1121"/>
            </a:ex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116</xdr:row>
      <xdr:rowOff>0</xdr:rowOff>
    </xdr:from>
    <xdr:to>
      <xdr:col>18</xdr:col>
      <xdr:colOff>114300</xdr:colOff>
      <xdr:row>117</xdr:row>
      <xdr:rowOff>45720</xdr:rowOff>
    </xdr:to>
    <xdr:sp macro="" textlink="">
      <xdr:nvSpPr>
        <xdr:cNvPr id="1122" name="Control 98" hidden="1">
          <a:extLst>
            <a:ext uri="{63B3BB69-23CF-44E3-9099-C40C66FF867C}">
              <a14:compatExt xmlns:a14="http://schemas.microsoft.com/office/drawing/2010/main" spid="_x0000_s1122"/>
            </a:ex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117</xdr:row>
      <xdr:rowOff>0</xdr:rowOff>
    </xdr:from>
    <xdr:to>
      <xdr:col>18</xdr:col>
      <xdr:colOff>114300</xdr:colOff>
      <xdr:row>118</xdr:row>
      <xdr:rowOff>45720</xdr:rowOff>
    </xdr:to>
    <xdr:sp macro="" textlink="">
      <xdr:nvSpPr>
        <xdr:cNvPr id="1123" name="Control 99" hidden="1">
          <a:extLst>
            <a:ext uri="{63B3BB69-23CF-44E3-9099-C40C66FF867C}">
              <a14:compatExt xmlns:a14="http://schemas.microsoft.com/office/drawing/2010/main" spid="_x0000_s1123"/>
            </a:ex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118</xdr:row>
      <xdr:rowOff>0</xdr:rowOff>
    </xdr:from>
    <xdr:to>
      <xdr:col>18</xdr:col>
      <xdr:colOff>114300</xdr:colOff>
      <xdr:row>119</xdr:row>
      <xdr:rowOff>45720</xdr:rowOff>
    </xdr:to>
    <xdr:sp macro="" textlink="">
      <xdr:nvSpPr>
        <xdr:cNvPr id="1124" name="Control 100" hidden="1">
          <a:extLst>
            <a:ext uri="{63B3BB69-23CF-44E3-9099-C40C66FF867C}">
              <a14:compatExt xmlns:a14="http://schemas.microsoft.com/office/drawing/2010/main" spid="_x0000_s1124"/>
            </a:ex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119</xdr:row>
      <xdr:rowOff>0</xdr:rowOff>
    </xdr:from>
    <xdr:to>
      <xdr:col>18</xdr:col>
      <xdr:colOff>114300</xdr:colOff>
      <xdr:row>120</xdr:row>
      <xdr:rowOff>45720</xdr:rowOff>
    </xdr:to>
    <xdr:sp macro="" textlink="">
      <xdr:nvSpPr>
        <xdr:cNvPr id="1125" name="Control 101" hidden="1">
          <a:extLst>
            <a:ext uri="{63B3BB69-23CF-44E3-9099-C40C66FF867C}">
              <a14:compatExt xmlns:a14="http://schemas.microsoft.com/office/drawing/2010/main" spid="_x0000_s1125"/>
            </a:ex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120</xdr:row>
      <xdr:rowOff>0</xdr:rowOff>
    </xdr:from>
    <xdr:to>
      <xdr:col>18</xdr:col>
      <xdr:colOff>114300</xdr:colOff>
      <xdr:row>121</xdr:row>
      <xdr:rowOff>45720</xdr:rowOff>
    </xdr:to>
    <xdr:sp macro="" textlink="">
      <xdr:nvSpPr>
        <xdr:cNvPr id="1126" name="Control 102" hidden="1">
          <a:extLst>
            <a:ext uri="{63B3BB69-23CF-44E3-9099-C40C66FF867C}">
              <a14:compatExt xmlns:a14="http://schemas.microsoft.com/office/drawing/2010/main" spid="_x0000_s1126"/>
            </a:ex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121</xdr:row>
      <xdr:rowOff>0</xdr:rowOff>
    </xdr:from>
    <xdr:to>
      <xdr:col>18</xdr:col>
      <xdr:colOff>114300</xdr:colOff>
      <xdr:row>122</xdr:row>
      <xdr:rowOff>45720</xdr:rowOff>
    </xdr:to>
    <xdr:sp macro="" textlink="">
      <xdr:nvSpPr>
        <xdr:cNvPr id="1127" name="Control 103" hidden="1">
          <a:extLst>
            <a:ext uri="{63B3BB69-23CF-44E3-9099-C40C66FF867C}">
              <a14:compatExt xmlns:a14="http://schemas.microsoft.com/office/drawing/2010/main" spid="_x0000_s1127"/>
            </a:ex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122</xdr:row>
      <xdr:rowOff>0</xdr:rowOff>
    </xdr:from>
    <xdr:to>
      <xdr:col>18</xdr:col>
      <xdr:colOff>114300</xdr:colOff>
      <xdr:row>123</xdr:row>
      <xdr:rowOff>45720</xdr:rowOff>
    </xdr:to>
    <xdr:sp macro="" textlink="">
      <xdr:nvSpPr>
        <xdr:cNvPr id="1128" name="Control 104" hidden="1">
          <a:extLst>
            <a:ext uri="{63B3BB69-23CF-44E3-9099-C40C66FF867C}">
              <a14:compatExt xmlns:a14="http://schemas.microsoft.com/office/drawing/2010/main" spid="_x0000_s1128"/>
            </a:ex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123</xdr:row>
      <xdr:rowOff>0</xdr:rowOff>
    </xdr:from>
    <xdr:to>
      <xdr:col>18</xdr:col>
      <xdr:colOff>114300</xdr:colOff>
      <xdr:row>124</xdr:row>
      <xdr:rowOff>45720</xdr:rowOff>
    </xdr:to>
    <xdr:sp macro="" textlink="">
      <xdr:nvSpPr>
        <xdr:cNvPr id="1129" name="Control 105" hidden="1">
          <a:extLst>
            <a:ext uri="{63B3BB69-23CF-44E3-9099-C40C66FF867C}">
              <a14:compatExt xmlns:a14="http://schemas.microsoft.com/office/drawing/2010/main" spid="_x0000_s1129"/>
            </a:ex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124</xdr:row>
      <xdr:rowOff>0</xdr:rowOff>
    </xdr:from>
    <xdr:to>
      <xdr:col>18</xdr:col>
      <xdr:colOff>114300</xdr:colOff>
      <xdr:row>125</xdr:row>
      <xdr:rowOff>45720</xdr:rowOff>
    </xdr:to>
    <xdr:sp macro="" textlink="">
      <xdr:nvSpPr>
        <xdr:cNvPr id="1130" name="Control 106" hidden="1">
          <a:extLst>
            <a:ext uri="{63B3BB69-23CF-44E3-9099-C40C66FF867C}">
              <a14:compatExt xmlns:a14="http://schemas.microsoft.com/office/drawing/2010/main" spid="_x0000_s1130"/>
            </a:ex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125</xdr:row>
      <xdr:rowOff>0</xdr:rowOff>
    </xdr:from>
    <xdr:to>
      <xdr:col>18</xdr:col>
      <xdr:colOff>114300</xdr:colOff>
      <xdr:row>126</xdr:row>
      <xdr:rowOff>45720</xdr:rowOff>
    </xdr:to>
    <xdr:sp macro="" textlink="">
      <xdr:nvSpPr>
        <xdr:cNvPr id="1131" name="Control 107" hidden="1">
          <a:extLst>
            <a:ext uri="{63B3BB69-23CF-44E3-9099-C40C66FF867C}">
              <a14:compatExt xmlns:a14="http://schemas.microsoft.com/office/drawing/2010/main" spid="_x0000_s1131"/>
            </a:ex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126</xdr:row>
      <xdr:rowOff>0</xdr:rowOff>
    </xdr:from>
    <xdr:to>
      <xdr:col>18</xdr:col>
      <xdr:colOff>114300</xdr:colOff>
      <xdr:row>127</xdr:row>
      <xdr:rowOff>45720</xdr:rowOff>
    </xdr:to>
    <xdr:sp macro="" textlink="">
      <xdr:nvSpPr>
        <xdr:cNvPr id="1132" name="Control 108" hidden="1">
          <a:extLst>
            <a:ext uri="{63B3BB69-23CF-44E3-9099-C40C66FF867C}">
              <a14:compatExt xmlns:a14="http://schemas.microsoft.com/office/drawing/2010/main" spid="_x0000_s1132"/>
            </a:ex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127</xdr:row>
      <xdr:rowOff>0</xdr:rowOff>
    </xdr:from>
    <xdr:to>
      <xdr:col>18</xdr:col>
      <xdr:colOff>114300</xdr:colOff>
      <xdr:row>128</xdr:row>
      <xdr:rowOff>45720</xdr:rowOff>
    </xdr:to>
    <xdr:sp macro="" textlink="">
      <xdr:nvSpPr>
        <xdr:cNvPr id="1133" name="Control 109" hidden="1">
          <a:extLst>
            <a:ext uri="{63B3BB69-23CF-44E3-9099-C40C66FF867C}">
              <a14:compatExt xmlns:a14="http://schemas.microsoft.com/office/drawing/2010/main" spid="_x0000_s1133"/>
            </a:ex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128</xdr:row>
      <xdr:rowOff>0</xdr:rowOff>
    </xdr:from>
    <xdr:to>
      <xdr:col>18</xdr:col>
      <xdr:colOff>114300</xdr:colOff>
      <xdr:row>129</xdr:row>
      <xdr:rowOff>45720</xdr:rowOff>
    </xdr:to>
    <xdr:sp macro="" textlink="">
      <xdr:nvSpPr>
        <xdr:cNvPr id="1134" name="Control 110" hidden="1">
          <a:extLst>
            <a:ext uri="{63B3BB69-23CF-44E3-9099-C40C66FF867C}">
              <a14:compatExt xmlns:a14="http://schemas.microsoft.com/office/drawing/2010/main" spid="_x0000_s1134"/>
            </a:ex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129</xdr:row>
      <xdr:rowOff>0</xdr:rowOff>
    </xdr:from>
    <xdr:to>
      <xdr:col>18</xdr:col>
      <xdr:colOff>114300</xdr:colOff>
      <xdr:row>130</xdr:row>
      <xdr:rowOff>45720</xdr:rowOff>
    </xdr:to>
    <xdr:sp macro="" textlink="">
      <xdr:nvSpPr>
        <xdr:cNvPr id="1135" name="Control 111" hidden="1">
          <a:extLst>
            <a:ext uri="{63B3BB69-23CF-44E3-9099-C40C66FF867C}">
              <a14:compatExt xmlns:a14="http://schemas.microsoft.com/office/drawing/2010/main" spid="_x0000_s1135"/>
            </a:ex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130</xdr:row>
      <xdr:rowOff>0</xdr:rowOff>
    </xdr:from>
    <xdr:to>
      <xdr:col>18</xdr:col>
      <xdr:colOff>114300</xdr:colOff>
      <xdr:row>131</xdr:row>
      <xdr:rowOff>45720</xdr:rowOff>
    </xdr:to>
    <xdr:sp macro="" textlink="">
      <xdr:nvSpPr>
        <xdr:cNvPr id="1136" name="Control 112" hidden="1">
          <a:extLst>
            <a:ext uri="{63B3BB69-23CF-44E3-9099-C40C66FF867C}">
              <a14:compatExt xmlns:a14="http://schemas.microsoft.com/office/drawing/2010/main" spid="_x0000_s1136"/>
            </a:ex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18</xdr:col>
      <xdr:colOff>114300</xdr:colOff>
      <xdr:row>132</xdr:row>
      <xdr:rowOff>45720</xdr:rowOff>
    </xdr:to>
    <xdr:sp macro="" textlink="">
      <xdr:nvSpPr>
        <xdr:cNvPr id="1137" name="Control 113" hidden="1">
          <a:extLst>
            <a:ext uri="{63B3BB69-23CF-44E3-9099-C40C66FF867C}">
              <a14:compatExt xmlns:a14="http://schemas.microsoft.com/office/drawing/2010/main" spid="_x0000_s1137"/>
            </a:ex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132</xdr:row>
      <xdr:rowOff>0</xdr:rowOff>
    </xdr:from>
    <xdr:to>
      <xdr:col>18</xdr:col>
      <xdr:colOff>114300</xdr:colOff>
      <xdr:row>133</xdr:row>
      <xdr:rowOff>45720</xdr:rowOff>
    </xdr:to>
    <xdr:sp macro="" textlink="">
      <xdr:nvSpPr>
        <xdr:cNvPr id="1138" name="Control 114" hidden="1">
          <a:extLst>
            <a:ext uri="{63B3BB69-23CF-44E3-9099-C40C66FF867C}">
              <a14:compatExt xmlns:a14="http://schemas.microsoft.com/office/drawing/2010/main" spid="_x0000_s1138"/>
            </a:ex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133</xdr:row>
      <xdr:rowOff>0</xdr:rowOff>
    </xdr:from>
    <xdr:to>
      <xdr:col>18</xdr:col>
      <xdr:colOff>114300</xdr:colOff>
      <xdr:row>134</xdr:row>
      <xdr:rowOff>45720</xdr:rowOff>
    </xdr:to>
    <xdr:sp macro="" textlink="">
      <xdr:nvSpPr>
        <xdr:cNvPr id="1139" name="Control 115" hidden="1">
          <a:extLst>
            <a:ext uri="{63B3BB69-23CF-44E3-9099-C40C66FF867C}">
              <a14:compatExt xmlns:a14="http://schemas.microsoft.com/office/drawing/2010/main" spid="_x0000_s1139"/>
            </a:ex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134</xdr:row>
      <xdr:rowOff>0</xdr:rowOff>
    </xdr:from>
    <xdr:to>
      <xdr:col>18</xdr:col>
      <xdr:colOff>114300</xdr:colOff>
      <xdr:row>135</xdr:row>
      <xdr:rowOff>45720</xdr:rowOff>
    </xdr:to>
    <xdr:sp macro="" textlink="">
      <xdr:nvSpPr>
        <xdr:cNvPr id="1140" name="Control 116" hidden="1">
          <a:extLst>
            <a:ext uri="{63B3BB69-23CF-44E3-9099-C40C66FF867C}">
              <a14:compatExt xmlns:a14="http://schemas.microsoft.com/office/drawing/2010/main" spid="_x0000_s1140"/>
            </a:ex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135</xdr:row>
      <xdr:rowOff>0</xdr:rowOff>
    </xdr:from>
    <xdr:to>
      <xdr:col>18</xdr:col>
      <xdr:colOff>114300</xdr:colOff>
      <xdr:row>136</xdr:row>
      <xdr:rowOff>45720</xdr:rowOff>
    </xdr:to>
    <xdr:sp macro="" textlink="">
      <xdr:nvSpPr>
        <xdr:cNvPr id="1141" name="Control 117" hidden="1">
          <a:extLst>
            <a:ext uri="{63B3BB69-23CF-44E3-9099-C40C66FF867C}">
              <a14:compatExt xmlns:a14="http://schemas.microsoft.com/office/drawing/2010/main" spid="_x0000_s1141"/>
            </a:ex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136</xdr:row>
      <xdr:rowOff>0</xdr:rowOff>
    </xdr:from>
    <xdr:to>
      <xdr:col>18</xdr:col>
      <xdr:colOff>114300</xdr:colOff>
      <xdr:row>137</xdr:row>
      <xdr:rowOff>45720</xdr:rowOff>
    </xdr:to>
    <xdr:sp macro="" textlink="">
      <xdr:nvSpPr>
        <xdr:cNvPr id="1142" name="Control 118" hidden="1">
          <a:extLst>
            <a:ext uri="{63B3BB69-23CF-44E3-9099-C40C66FF867C}">
              <a14:compatExt xmlns:a14="http://schemas.microsoft.com/office/drawing/2010/main" spid="_x0000_s1142"/>
            </a:ex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137</xdr:row>
      <xdr:rowOff>0</xdr:rowOff>
    </xdr:from>
    <xdr:to>
      <xdr:col>18</xdr:col>
      <xdr:colOff>114300</xdr:colOff>
      <xdr:row>138</xdr:row>
      <xdr:rowOff>45720</xdr:rowOff>
    </xdr:to>
    <xdr:sp macro="" textlink="">
      <xdr:nvSpPr>
        <xdr:cNvPr id="1143" name="Control 119" hidden="1">
          <a:extLst>
            <a:ext uri="{63B3BB69-23CF-44E3-9099-C40C66FF867C}">
              <a14:compatExt xmlns:a14="http://schemas.microsoft.com/office/drawing/2010/main" spid="_x0000_s1143"/>
            </a:ex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138</xdr:row>
      <xdr:rowOff>0</xdr:rowOff>
    </xdr:from>
    <xdr:to>
      <xdr:col>18</xdr:col>
      <xdr:colOff>114300</xdr:colOff>
      <xdr:row>139</xdr:row>
      <xdr:rowOff>45720</xdr:rowOff>
    </xdr:to>
    <xdr:sp macro="" textlink="">
      <xdr:nvSpPr>
        <xdr:cNvPr id="1144" name="Control 120" hidden="1">
          <a:extLst>
            <a:ext uri="{63B3BB69-23CF-44E3-9099-C40C66FF867C}">
              <a14:compatExt xmlns:a14="http://schemas.microsoft.com/office/drawing/2010/main" spid="_x0000_s1144"/>
            </a:ex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139</xdr:row>
      <xdr:rowOff>0</xdr:rowOff>
    </xdr:from>
    <xdr:to>
      <xdr:col>18</xdr:col>
      <xdr:colOff>114300</xdr:colOff>
      <xdr:row>140</xdr:row>
      <xdr:rowOff>45720</xdr:rowOff>
    </xdr:to>
    <xdr:sp macro="" textlink="">
      <xdr:nvSpPr>
        <xdr:cNvPr id="1145" name="Control 121" hidden="1">
          <a:extLst>
            <a:ext uri="{63B3BB69-23CF-44E3-9099-C40C66FF867C}">
              <a14:compatExt xmlns:a14="http://schemas.microsoft.com/office/drawing/2010/main" spid="_x0000_s1145"/>
            </a:ex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140</xdr:row>
      <xdr:rowOff>0</xdr:rowOff>
    </xdr:from>
    <xdr:to>
      <xdr:col>18</xdr:col>
      <xdr:colOff>114300</xdr:colOff>
      <xdr:row>141</xdr:row>
      <xdr:rowOff>45720</xdr:rowOff>
    </xdr:to>
    <xdr:sp macro="" textlink="">
      <xdr:nvSpPr>
        <xdr:cNvPr id="1146" name="Control 122" hidden="1">
          <a:extLst>
            <a:ext uri="{63B3BB69-23CF-44E3-9099-C40C66FF867C}">
              <a14:compatExt xmlns:a14="http://schemas.microsoft.com/office/drawing/2010/main" spid="_x0000_s1146"/>
            </a:ex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141</xdr:row>
      <xdr:rowOff>0</xdr:rowOff>
    </xdr:from>
    <xdr:to>
      <xdr:col>18</xdr:col>
      <xdr:colOff>114300</xdr:colOff>
      <xdr:row>142</xdr:row>
      <xdr:rowOff>45720</xdr:rowOff>
    </xdr:to>
    <xdr:sp macro="" textlink="">
      <xdr:nvSpPr>
        <xdr:cNvPr id="1147" name="Control 123" hidden="1">
          <a:extLst>
            <a:ext uri="{63B3BB69-23CF-44E3-9099-C40C66FF867C}">
              <a14:compatExt xmlns:a14="http://schemas.microsoft.com/office/drawing/2010/main" spid="_x0000_s1147"/>
            </a:ex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142</xdr:row>
      <xdr:rowOff>0</xdr:rowOff>
    </xdr:from>
    <xdr:to>
      <xdr:col>18</xdr:col>
      <xdr:colOff>114300</xdr:colOff>
      <xdr:row>143</xdr:row>
      <xdr:rowOff>45720</xdr:rowOff>
    </xdr:to>
    <xdr:sp macro="" textlink="">
      <xdr:nvSpPr>
        <xdr:cNvPr id="1148" name="Control 124" hidden="1">
          <a:extLst>
            <a:ext uri="{63B3BB69-23CF-44E3-9099-C40C66FF867C}">
              <a14:compatExt xmlns:a14="http://schemas.microsoft.com/office/drawing/2010/main" spid="_x0000_s1148"/>
            </a:ex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143</xdr:row>
      <xdr:rowOff>0</xdr:rowOff>
    </xdr:from>
    <xdr:to>
      <xdr:col>18</xdr:col>
      <xdr:colOff>114300</xdr:colOff>
      <xdr:row>144</xdr:row>
      <xdr:rowOff>45720</xdr:rowOff>
    </xdr:to>
    <xdr:sp macro="" textlink="">
      <xdr:nvSpPr>
        <xdr:cNvPr id="1149" name="Control 125" hidden="1">
          <a:extLst>
            <a:ext uri="{63B3BB69-23CF-44E3-9099-C40C66FF867C}">
              <a14:compatExt xmlns:a14="http://schemas.microsoft.com/office/drawing/2010/main" spid="_x0000_s1149"/>
            </a:ex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144</xdr:row>
      <xdr:rowOff>0</xdr:rowOff>
    </xdr:from>
    <xdr:to>
      <xdr:col>18</xdr:col>
      <xdr:colOff>114300</xdr:colOff>
      <xdr:row>145</xdr:row>
      <xdr:rowOff>45720</xdr:rowOff>
    </xdr:to>
    <xdr:sp macro="" textlink="">
      <xdr:nvSpPr>
        <xdr:cNvPr id="1150" name="Control 126" hidden="1">
          <a:extLst>
            <a:ext uri="{63B3BB69-23CF-44E3-9099-C40C66FF867C}">
              <a14:compatExt xmlns:a14="http://schemas.microsoft.com/office/drawing/2010/main" spid="_x0000_s1150"/>
            </a:ex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145</xdr:row>
      <xdr:rowOff>0</xdr:rowOff>
    </xdr:from>
    <xdr:to>
      <xdr:col>18</xdr:col>
      <xdr:colOff>114300</xdr:colOff>
      <xdr:row>146</xdr:row>
      <xdr:rowOff>45720</xdr:rowOff>
    </xdr:to>
    <xdr:sp macro="" textlink="">
      <xdr:nvSpPr>
        <xdr:cNvPr id="1151" name="Control 127" hidden="1">
          <a:extLst>
            <a:ext uri="{63B3BB69-23CF-44E3-9099-C40C66FF867C}">
              <a14:compatExt xmlns:a14="http://schemas.microsoft.com/office/drawing/2010/main" spid="_x0000_s1151"/>
            </a:ex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146</xdr:row>
      <xdr:rowOff>0</xdr:rowOff>
    </xdr:from>
    <xdr:to>
      <xdr:col>18</xdr:col>
      <xdr:colOff>114300</xdr:colOff>
      <xdr:row>147</xdr:row>
      <xdr:rowOff>45720</xdr:rowOff>
    </xdr:to>
    <xdr:sp macro="" textlink="">
      <xdr:nvSpPr>
        <xdr:cNvPr id="1152" name="Control 128" hidden="1">
          <a:extLst>
            <a:ext uri="{63B3BB69-23CF-44E3-9099-C40C66FF867C}">
              <a14:compatExt xmlns:a14="http://schemas.microsoft.com/office/drawing/2010/main" spid="_x0000_s1152"/>
            </a:ex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147</xdr:row>
      <xdr:rowOff>0</xdr:rowOff>
    </xdr:from>
    <xdr:to>
      <xdr:col>18</xdr:col>
      <xdr:colOff>114300</xdr:colOff>
      <xdr:row>148</xdr:row>
      <xdr:rowOff>45720</xdr:rowOff>
    </xdr:to>
    <xdr:sp macro="" textlink="">
      <xdr:nvSpPr>
        <xdr:cNvPr id="1153" name="Control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148</xdr:row>
      <xdr:rowOff>0</xdr:rowOff>
    </xdr:from>
    <xdr:to>
      <xdr:col>18</xdr:col>
      <xdr:colOff>114300</xdr:colOff>
      <xdr:row>149</xdr:row>
      <xdr:rowOff>45720</xdr:rowOff>
    </xdr:to>
    <xdr:sp macro="" textlink="">
      <xdr:nvSpPr>
        <xdr:cNvPr id="1154" name="Control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150</xdr:row>
      <xdr:rowOff>0</xdr:rowOff>
    </xdr:from>
    <xdr:to>
      <xdr:col>1</xdr:col>
      <xdr:colOff>22860</xdr:colOff>
      <xdr:row>151</xdr:row>
      <xdr:rowOff>121920</xdr:rowOff>
    </xdr:to>
    <xdr:sp macro="" textlink="">
      <xdr:nvSpPr>
        <xdr:cNvPr id="1155" name="Control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151</xdr:row>
      <xdr:rowOff>0</xdr:rowOff>
    </xdr:from>
    <xdr:to>
      <xdr:col>18</xdr:col>
      <xdr:colOff>114300</xdr:colOff>
      <xdr:row>152</xdr:row>
      <xdr:rowOff>45720</xdr:rowOff>
    </xdr:to>
    <xdr:sp macro="" textlink="">
      <xdr:nvSpPr>
        <xdr:cNvPr id="1156" name="Control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152</xdr:row>
      <xdr:rowOff>0</xdr:rowOff>
    </xdr:from>
    <xdr:to>
      <xdr:col>18</xdr:col>
      <xdr:colOff>114300</xdr:colOff>
      <xdr:row>153</xdr:row>
      <xdr:rowOff>45720</xdr:rowOff>
    </xdr:to>
    <xdr:sp macro="" textlink="">
      <xdr:nvSpPr>
        <xdr:cNvPr id="1157" name="Control 133" hidden="1">
          <a:extLst>
            <a:ext uri="{63B3BB69-23CF-44E3-9099-C40C66FF867C}">
              <a14:compatExt xmlns:a14="http://schemas.microsoft.com/office/drawing/2010/main" spid="_x0000_s1157"/>
            </a:ex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153</xdr:row>
      <xdr:rowOff>0</xdr:rowOff>
    </xdr:from>
    <xdr:to>
      <xdr:col>18</xdr:col>
      <xdr:colOff>114300</xdr:colOff>
      <xdr:row>154</xdr:row>
      <xdr:rowOff>45720</xdr:rowOff>
    </xdr:to>
    <xdr:sp macro="" textlink="">
      <xdr:nvSpPr>
        <xdr:cNvPr id="1158" name="Control 134" hidden="1">
          <a:extLst>
            <a:ext uri="{63B3BB69-23CF-44E3-9099-C40C66FF867C}">
              <a14:compatExt xmlns:a14="http://schemas.microsoft.com/office/drawing/2010/main" spid="_x0000_s1158"/>
            </a:ex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1</xdr:col>
      <xdr:colOff>22860</xdr:colOff>
      <xdr:row>156</xdr:row>
      <xdr:rowOff>121920</xdr:rowOff>
    </xdr:to>
    <xdr:sp macro="" textlink="">
      <xdr:nvSpPr>
        <xdr:cNvPr id="1159" name="Control 135" hidden="1">
          <a:extLst>
            <a:ext uri="{63B3BB69-23CF-44E3-9099-C40C66FF867C}">
              <a14:compatExt xmlns:a14="http://schemas.microsoft.com/office/drawing/2010/main" spid="_x0000_s1159"/>
            </a:ex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156</xdr:row>
      <xdr:rowOff>0</xdr:rowOff>
    </xdr:from>
    <xdr:to>
      <xdr:col>18</xdr:col>
      <xdr:colOff>114300</xdr:colOff>
      <xdr:row>157</xdr:row>
      <xdr:rowOff>45720</xdr:rowOff>
    </xdr:to>
    <xdr:sp macro="" textlink="">
      <xdr:nvSpPr>
        <xdr:cNvPr id="1160" name="Control 136" hidden="1">
          <a:extLst>
            <a:ext uri="{63B3BB69-23CF-44E3-9099-C40C66FF867C}">
              <a14:compatExt xmlns:a14="http://schemas.microsoft.com/office/drawing/2010/main" spid="_x0000_s1160"/>
            </a:ex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157</xdr:row>
      <xdr:rowOff>0</xdr:rowOff>
    </xdr:from>
    <xdr:to>
      <xdr:col>18</xdr:col>
      <xdr:colOff>114300</xdr:colOff>
      <xdr:row>158</xdr:row>
      <xdr:rowOff>45720</xdr:rowOff>
    </xdr:to>
    <xdr:sp macro="" textlink="">
      <xdr:nvSpPr>
        <xdr:cNvPr id="1161" name="Control 137" hidden="1">
          <a:extLst>
            <a:ext uri="{63B3BB69-23CF-44E3-9099-C40C66FF867C}">
              <a14:compatExt xmlns:a14="http://schemas.microsoft.com/office/drawing/2010/main" spid="_x0000_s1161"/>
            </a:ex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158</xdr:row>
      <xdr:rowOff>0</xdr:rowOff>
    </xdr:from>
    <xdr:to>
      <xdr:col>18</xdr:col>
      <xdr:colOff>114300</xdr:colOff>
      <xdr:row>159</xdr:row>
      <xdr:rowOff>45720</xdr:rowOff>
    </xdr:to>
    <xdr:sp macro="" textlink="">
      <xdr:nvSpPr>
        <xdr:cNvPr id="1162" name="Control 138" hidden="1">
          <a:extLst>
            <a:ext uri="{63B3BB69-23CF-44E3-9099-C40C66FF867C}">
              <a14:compatExt xmlns:a14="http://schemas.microsoft.com/office/drawing/2010/main" spid="_x0000_s1162"/>
            </a:ex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160</xdr:row>
      <xdr:rowOff>0</xdr:rowOff>
    </xdr:from>
    <xdr:to>
      <xdr:col>1</xdr:col>
      <xdr:colOff>22860</xdr:colOff>
      <xdr:row>161</xdr:row>
      <xdr:rowOff>121920</xdr:rowOff>
    </xdr:to>
    <xdr:sp macro="" textlink="">
      <xdr:nvSpPr>
        <xdr:cNvPr id="1163" name="Control 139" hidden="1">
          <a:extLst>
            <a:ext uri="{63B3BB69-23CF-44E3-9099-C40C66FF867C}">
              <a14:compatExt xmlns:a14="http://schemas.microsoft.com/office/drawing/2010/main" spid="_x0000_s1163"/>
            </a:ex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161</xdr:row>
      <xdr:rowOff>0</xdr:rowOff>
    </xdr:from>
    <xdr:to>
      <xdr:col>18</xdr:col>
      <xdr:colOff>114300</xdr:colOff>
      <xdr:row>162</xdr:row>
      <xdr:rowOff>45720</xdr:rowOff>
    </xdr:to>
    <xdr:sp macro="" textlink="">
      <xdr:nvSpPr>
        <xdr:cNvPr id="1164" name="Control 140" hidden="1">
          <a:extLst>
            <a:ext uri="{63B3BB69-23CF-44E3-9099-C40C66FF867C}">
              <a14:compatExt xmlns:a14="http://schemas.microsoft.com/office/drawing/2010/main" spid="_x0000_s1164"/>
            </a:ex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1</xdr:col>
      <xdr:colOff>22860</xdr:colOff>
      <xdr:row>164</xdr:row>
      <xdr:rowOff>121920</xdr:rowOff>
    </xdr:to>
    <xdr:sp macro="" textlink="">
      <xdr:nvSpPr>
        <xdr:cNvPr id="1165" name="Control 141" hidden="1">
          <a:extLst>
            <a:ext uri="{63B3BB69-23CF-44E3-9099-C40C66FF867C}">
              <a14:compatExt xmlns:a14="http://schemas.microsoft.com/office/drawing/2010/main" spid="_x0000_s1165"/>
            </a:ex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164</xdr:row>
      <xdr:rowOff>0</xdr:rowOff>
    </xdr:from>
    <xdr:to>
      <xdr:col>18</xdr:col>
      <xdr:colOff>114300</xdr:colOff>
      <xdr:row>165</xdr:row>
      <xdr:rowOff>45720</xdr:rowOff>
    </xdr:to>
    <xdr:sp macro="" textlink="">
      <xdr:nvSpPr>
        <xdr:cNvPr id="1166" name="Control 142" hidden="1">
          <a:extLst>
            <a:ext uri="{63B3BB69-23CF-44E3-9099-C40C66FF867C}">
              <a14:compatExt xmlns:a14="http://schemas.microsoft.com/office/drawing/2010/main" spid="_x0000_s1166"/>
            </a:ex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165</xdr:row>
      <xdr:rowOff>0</xdr:rowOff>
    </xdr:from>
    <xdr:to>
      <xdr:col>18</xdr:col>
      <xdr:colOff>114300</xdr:colOff>
      <xdr:row>166</xdr:row>
      <xdr:rowOff>45720</xdr:rowOff>
    </xdr:to>
    <xdr:sp macro="" textlink="">
      <xdr:nvSpPr>
        <xdr:cNvPr id="1167" name="Control 143" hidden="1">
          <a:extLst>
            <a:ext uri="{63B3BB69-23CF-44E3-9099-C40C66FF867C}">
              <a14:compatExt xmlns:a14="http://schemas.microsoft.com/office/drawing/2010/main" spid="_x0000_s1167"/>
            </a:ex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166</xdr:row>
      <xdr:rowOff>0</xdr:rowOff>
    </xdr:from>
    <xdr:to>
      <xdr:col>18</xdr:col>
      <xdr:colOff>114300</xdr:colOff>
      <xdr:row>167</xdr:row>
      <xdr:rowOff>45720</xdr:rowOff>
    </xdr:to>
    <xdr:sp macro="" textlink="">
      <xdr:nvSpPr>
        <xdr:cNvPr id="1168" name="Control 144" hidden="1">
          <a:extLst>
            <a:ext uri="{63B3BB69-23CF-44E3-9099-C40C66FF867C}">
              <a14:compatExt xmlns:a14="http://schemas.microsoft.com/office/drawing/2010/main" spid="_x0000_s1168"/>
            </a:ex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167</xdr:row>
      <xdr:rowOff>0</xdr:rowOff>
    </xdr:from>
    <xdr:to>
      <xdr:col>18</xdr:col>
      <xdr:colOff>114300</xdr:colOff>
      <xdr:row>168</xdr:row>
      <xdr:rowOff>45720</xdr:rowOff>
    </xdr:to>
    <xdr:sp macro="" textlink="">
      <xdr:nvSpPr>
        <xdr:cNvPr id="1169" name="Control 145" hidden="1">
          <a:extLst>
            <a:ext uri="{63B3BB69-23CF-44E3-9099-C40C66FF867C}">
              <a14:compatExt xmlns:a14="http://schemas.microsoft.com/office/drawing/2010/main" spid="_x0000_s1169"/>
            </a:ex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168</xdr:row>
      <xdr:rowOff>0</xdr:rowOff>
    </xdr:from>
    <xdr:to>
      <xdr:col>18</xdr:col>
      <xdr:colOff>114300</xdr:colOff>
      <xdr:row>169</xdr:row>
      <xdr:rowOff>45720</xdr:rowOff>
    </xdr:to>
    <xdr:sp macro="" textlink="">
      <xdr:nvSpPr>
        <xdr:cNvPr id="1170" name="Control 146" hidden="1">
          <a:extLst>
            <a:ext uri="{63B3BB69-23CF-44E3-9099-C40C66FF867C}">
              <a14:compatExt xmlns:a14="http://schemas.microsoft.com/office/drawing/2010/main" spid="_x0000_s1170"/>
            </a:ex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1</xdr:col>
      <xdr:colOff>22860</xdr:colOff>
      <xdr:row>171</xdr:row>
      <xdr:rowOff>121920</xdr:rowOff>
    </xdr:to>
    <xdr:sp macro="" textlink="">
      <xdr:nvSpPr>
        <xdr:cNvPr id="1171" name="Control 147" hidden="1">
          <a:extLst>
            <a:ext uri="{63B3BB69-23CF-44E3-9099-C40C66FF867C}">
              <a14:compatExt xmlns:a14="http://schemas.microsoft.com/office/drawing/2010/main" spid="_x0000_s1171"/>
            </a:ex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171</xdr:row>
      <xdr:rowOff>0</xdr:rowOff>
    </xdr:from>
    <xdr:to>
      <xdr:col>18</xdr:col>
      <xdr:colOff>114300</xdr:colOff>
      <xdr:row>172</xdr:row>
      <xdr:rowOff>45720</xdr:rowOff>
    </xdr:to>
    <xdr:sp macro="" textlink="">
      <xdr:nvSpPr>
        <xdr:cNvPr id="1172" name="Control 148" hidden="1">
          <a:extLst>
            <a:ext uri="{63B3BB69-23CF-44E3-9099-C40C66FF867C}">
              <a14:compatExt xmlns:a14="http://schemas.microsoft.com/office/drawing/2010/main" spid="_x0000_s1172"/>
            </a:ex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173</xdr:row>
      <xdr:rowOff>0</xdr:rowOff>
    </xdr:from>
    <xdr:to>
      <xdr:col>1</xdr:col>
      <xdr:colOff>22860</xdr:colOff>
      <xdr:row>174</xdr:row>
      <xdr:rowOff>121920</xdr:rowOff>
    </xdr:to>
    <xdr:sp macro="" textlink="">
      <xdr:nvSpPr>
        <xdr:cNvPr id="1173" name="Control 149" hidden="1">
          <a:extLst>
            <a:ext uri="{63B3BB69-23CF-44E3-9099-C40C66FF867C}">
              <a14:compatExt xmlns:a14="http://schemas.microsoft.com/office/drawing/2010/main" spid="_x0000_s1173"/>
            </a:ex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174</xdr:row>
      <xdr:rowOff>0</xdr:rowOff>
    </xdr:from>
    <xdr:to>
      <xdr:col>18</xdr:col>
      <xdr:colOff>114300</xdr:colOff>
      <xdr:row>175</xdr:row>
      <xdr:rowOff>45720</xdr:rowOff>
    </xdr:to>
    <xdr:sp macro="" textlink="">
      <xdr:nvSpPr>
        <xdr:cNvPr id="1174" name="Control 150" hidden="1">
          <a:extLst>
            <a:ext uri="{63B3BB69-23CF-44E3-9099-C40C66FF867C}">
              <a14:compatExt xmlns:a14="http://schemas.microsoft.com/office/drawing/2010/main" spid="_x0000_s1174"/>
            </a:ex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175</xdr:row>
      <xdr:rowOff>0</xdr:rowOff>
    </xdr:from>
    <xdr:to>
      <xdr:col>18</xdr:col>
      <xdr:colOff>114300</xdr:colOff>
      <xdr:row>176</xdr:row>
      <xdr:rowOff>45720</xdr:rowOff>
    </xdr:to>
    <xdr:sp macro="" textlink="">
      <xdr:nvSpPr>
        <xdr:cNvPr id="1175" name="Control 151" hidden="1">
          <a:extLst>
            <a:ext uri="{63B3BB69-23CF-44E3-9099-C40C66FF867C}">
              <a14:compatExt xmlns:a14="http://schemas.microsoft.com/office/drawing/2010/main" spid="_x0000_s1175"/>
            </a:ex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176</xdr:row>
      <xdr:rowOff>0</xdr:rowOff>
    </xdr:from>
    <xdr:to>
      <xdr:col>18</xdr:col>
      <xdr:colOff>114300</xdr:colOff>
      <xdr:row>177</xdr:row>
      <xdr:rowOff>45720</xdr:rowOff>
    </xdr:to>
    <xdr:sp macro="" textlink="">
      <xdr:nvSpPr>
        <xdr:cNvPr id="1176" name="Control 152" hidden="1">
          <a:extLst>
            <a:ext uri="{63B3BB69-23CF-44E3-9099-C40C66FF867C}">
              <a14:compatExt xmlns:a14="http://schemas.microsoft.com/office/drawing/2010/main" spid="_x0000_s1176"/>
            </a:ex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177</xdr:row>
      <xdr:rowOff>0</xdr:rowOff>
    </xdr:from>
    <xdr:to>
      <xdr:col>18</xdr:col>
      <xdr:colOff>114300</xdr:colOff>
      <xdr:row>178</xdr:row>
      <xdr:rowOff>45720</xdr:rowOff>
    </xdr:to>
    <xdr:sp macro="" textlink="">
      <xdr:nvSpPr>
        <xdr:cNvPr id="1177" name="Control 153" hidden="1">
          <a:extLst>
            <a:ext uri="{63B3BB69-23CF-44E3-9099-C40C66FF867C}">
              <a14:compatExt xmlns:a14="http://schemas.microsoft.com/office/drawing/2010/main" spid="_x0000_s1177"/>
            </a:ex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179</xdr:row>
      <xdr:rowOff>0</xdr:rowOff>
    </xdr:from>
    <xdr:to>
      <xdr:col>1</xdr:col>
      <xdr:colOff>22860</xdr:colOff>
      <xdr:row>180</xdr:row>
      <xdr:rowOff>121920</xdr:rowOff>
    </xdr:to>
    <xdr:sp macro="" textlink="">
      <xdr:nvSpPr>
        <xdr:cNvPr id="1178" name="Control 154" hidden="1">
          <a:extLst>
            <a:ext uri="{63B3BB69-23CF-44E3-9099-C40C66FF867C}">
              <a14:compatExt xmlns:a14="http://schemas.microsoft.com/office/drawing/2010/main" spid="_x0000_s1178"/>
            </a:ex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180</xdr:row>
      <xdr:rowOff>0</xdr:rowOff>
    </xdr:from>
    <xdr:to>
      <xdr:col>18</xdr:col>
      <xdr:colOff>114300</xdr:colOff>
      <xdr:row>181</xdr:row>
      <xdr:rowOff>45720</xdr:rowOff>
    </xdr:to>
    <xdr:sp macro="" textlink="">
      <xdr:nvSpPr>
        <xdr:cNvPr id="1179" name="Control 155" hidden="1">
          <a:extLst>
            <a:ext uri="{63B3BB69-23CF-44E3-9099-C40C66FF867C}">
              <a14:compatExt xmlns:a14="http://schemas.microsoft.com/office/drawing/2010/main" spid="_x0000_s1179"/>
            </a:ex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181</xdr:row>
      <xdr:rowOff>0</xdr:rowOff>
    </xdr:from>
    <xdr:to>
      <xdr:col>18</xdr:col>
      <xdr:colOff>114300</xdr:colOff>
      <xdr:row>182</xdr:row>
      <xdr:rowOff>45720</xdr:rowOff>
    </xdr:to>
    <xdr:sp macro="" textlink="">
      <xdr:nvSpPr>
        <xdr:cNvPr id="1180" name="Control 156" hidden="1">
          <a:extLst>
            <a:ext uri="{63B3BB69-23CF-44E3-9099-C40C66FF867C}">
              <a14:compatExt xmlns:a14="http://schemas.microsoft.com/office/drawing/2010/main" spid="_x0000_s1180"/>
            </a:ex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1</xdr:col>
      <xdr:colOff>22860</xdr:colOff>
      <xdr:row>184</xdr:row>
      <xdr:rowOff>121920</xdr:rowOff>
    </xdr:to>
    <xdr:sp macro="" textlink="">
      <xdr:nvSpPr>
        <xdr:cNvPr id="1181" name="Control 157" hidden="1">
          <a:extLst>
            <a:ext uri="{63B3BB69-23CF-44E3-9099-C40C66FF867C}">
              <a14:compatExt xmlns:a14="http://schemas.microsoft.com/office/drawing/2010/main" spid="_x0000_s1181"/>
            </a:ex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184</xdr:row>
      <xdr:rowOff>0</xdr:rowOff>
    </xdr:from>
    <xdr:to>
      <xdr:col>18</xdr:col>
      <xdr:colOff>114300</xdr:colOff>
      <xdr:row>185</xdr:row>
      <xdr:rowOff>45720</xdr:rowOff>
    </xdr:to>
    <xdr:sp macro="" textlink="">
      <xdr:nvSpPr>
        <xdr:cNvPr id="1182" name="Control 158" hidden="1">
          <a:extLst>
            <a:ext uri="{63B3BB69-23CF-44E3-9099-C40C66FF867C}">
              <a14:compatExt xmlns:a14="http://schemas.microsoft.com/office/drawing/2010/main" spid="_x0000_s1182"/>
            </a:ex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185</xdr:row>
      <xdr:rowOff>0</xdr:rowOff>
    </xdr:from>
    <xdr:to>
      <xdr:col>18</xdr:col>
      <xdr:colOff>114300</xdr:colOff>
      <xdr:row>186</xdr:row>
      <xdr:rowOff>45720</xdr:rowOff>
    </xdr:to>
    <xdr:sp macro="" textlink="">
      <xdr:nvSpPr>
        <xdr:cNvPr id="1183" name="Control 159" hidden="1">
          <a:extLst>
            <a:ext uri="{63B3BB69-23CF-44E3-9099-C40C66FF867C}">
              <a14:compatExt xmlns:a14="http://schemas.microsoft.com/office/drawing/2010/main" spid="_x0000_s1183"/>
            </a:ex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187</xdr:row>
      <xdr:rowOff>0</xdr:rowOff>
    </xdr:from>
    <xdr:to>
      <xdr:col>1</xdr:col>
      <xdr:colOff>22860</xdr:colOff>
      <xdr:row>188</xdr:row>
      <xdr:rowOff>121920</xdr:rowOff>
    </xdr:to>
    <xdr:sp macro="" textlink="">
      <xdr:nvSpPr>
        <xdr:cNvPr id="1184" name="Control 160" hidden="1">
          <a:extLst>
            <a:ext uri="{63B3BB69-23CF-44E3-9099-C40C66FF867C}">
              <a14:compatExt xmlns:a14="http://schemas.microsoft.com/office/drawing/2010/main" spid="_x0000_s1184"/>
            </a:ex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188</xdr:row>
      <xdr:rowOff>0</xdr:rowOff>
    </xdr:from>
    <xdr:to>
      <xdr:col>18</xdr:col>
      <xdr:colOff>114300</xdr:colOff>
      <xdr:row>189</xdr:row>
      <xdr:rowOff>45720</xdr:rowOff>
    </xdr:to>
    <xdr:sp macro="" textlink="">
      <xdr:nvSpPr>
        <xdr:cNvPr id="1185" name="Control 161" hidden="1">
          <a:extLst>
            <a:ext uri="{63B3BB69-23CF-44E3-9099-C40C66FF867C}">
              <a14:compatExt xmlns:a14="http://schemas.microsoft.com/office/drawing/2010/main" spid="_x0000_s1185"/>
            </a:ex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189</xdr:row>
      <xdr:rowOff>0</xdr:rowOff>
    </xdr:from>
    <xdr:to>
      <xdr:col>18</xdr:col>
      <xdr:colOff>114300</xdr:colOff>
      <xdr:row>190</xdr:row>
      <xdr:rowOff>45720</xdr:rowOff>
    </xdr:to>
    <xdr:sp macro="" textlink="">
      <xdr:nvSpPr>
        <xdr:cNvPr id="1186" name="Control 162" hidden="1">
          <a:extLst>
            <a:ext uri="{63B3BB69-23CF-44E3-9099-C40C66FF867C}">
              <a14:compatExt xmlns:a14="http://schemas.microsoft.com/office/drawing/2010/main" spid="_x0000_s1186"/>
            </a:ex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1</xdr:col>
      <xdr:colOff>22860</xdr:colOff>
      <xdr:row>192</xdr:row>
      <xdr:rowOff>121920</xdr:rowOff>
    </xdr:to>
    <xdr:sp macro="" textlink="">
      <xdr:nvSpPr>
        <xdr:cNvPr id="1187" name="Control 163" hidden="1">
          <a:extLst>
            <a:ext uri="{63B3BB69-23CF-44E3-9099-C40C66FF867C}">
              <a14:compatExt xmlns:a14="http://schemas.microsoft.com/office/drawing/2010/main" spid="_x0000_s1187"/>
            </a:ex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192</xdr:row>
      <xdr:rowOff>0</xdr:rowOff>
    </xdr:from>
    <xdr:to>
      <xdr:col>18</xdr:col>
      <xdr:colOff>114300</xdr:colOff>
      <xdr:row>193</xdr:row>
      <xdr:rowOff>45720</xdr:rowOff>
    </xdr:to>
    <xdr:sp macro="" textlink="">
      <xdr:nvSpPr>
        <xdr:cNvPr id="1188" name="Control 164" hidden="1">
          <a:extLst>
            <a:ext uri="{63B3BB69-23CF-44E3-9099-C40C66FF867C}">
              <a14:compatExt xmlns:a14="http://schemas.microsoft.com/office/drawing/2010/main" spid="_x0000_s1188"/>
            </a:ex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193</xdr:row>
      <xdr:rowOff>0</xdr:rowOff>
    </xdr:from>
    <xdr:to>
      <xdr:col>18</xdr:col>
      <xdr:colOff>114300</xdr:colOff>
      <xdr:row>194</xdr:row>
      <xdr:rowOff>45720</xdr:rowOff>
    </xdr:to>
    <xdr:sp macro="" textlink="">
      <xdr:nvSpPr>
        <xdr:cNvPr id="1189" name="Control 165" hidden="1">
          <a:extLst>
            <a:ext uri="{63B3BB69-23CF-44E3-9099-C40C66FF867C}">
              <a14:compatExt xmlns:a14="http://schemas.microsoft.com/office/drawing/2010/main" spid="_x0000_s1189"/>
            </a:ex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195</xdr:row>
      <xdr:rowOff>0</xdr:rowOff>
    </xdr:from>
    <xdr:to>
      <xdr:col>1</xdr:col>
      <xdr:colOff>22860</xdr:colOff>
      <xdr:row>196</xdr:row>
      <xdr:rowOff>121920</xdr:rowOff>
    </xdr:to>
    <xdr:sp macro="" textlink="">
      <xdr:nvSpPr>
        <xdr:cNvPr id="1190" name="Control 166" hidden="1">
          <a:extLst>
            <a:ext uri="{63B3BB69-23CF-44E3-9099-C40C66FF867C}">
              <a14:compatExt xmlns:a14="http://schemas.microsoft.com/office/drawing/2010/main" spid="_x0000_s1190"/>
            </a:ex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196</xdr:row>
      <xdr:rowOff>0</xdr:rowOff>
    </xdr:from>
    <xdr:to>
      <xdr:col>18</xdr:col>
      <xdr:colOff>114300</xdr:colOff>
      <xdr:row>197</xdr:row>
      <xdr:rowOff>45720</xdr:rowOff>
    </xdr:to>
    <xdr:sp macro="" textlink="">
      <xdr:nvSpPr>
        <xdr:cNvPr id="1191" name="Control 167" hidden="1">
          <a:extLst>
            <a:ext uri="{63B3BB69-23CF-44E3-9099-C40C66FF867C}">
              <a14:compatExt xmlns:a14="http://schemas.microsoft.com/office/drawing/2010/main" spid="_x0000_s1191"/>
            </a:ex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198</xdr:row>
      <xdr:rowOff>0</xdr:rowOff>
    </xdr:from>
    <xdr:to>
      <xdr:col>1</xdr:col>
      <xdr:colOff>22860</xdr:colOff>
      <xdr:row>199</xdr:row>
      <xdr:rowOff>121920</xdr:rowOff>
    </xdr:to>
    <xdr:sp macro="" textlink="">
      <xdr:nvSpPr>
        <xdr:cNvPr id="1192" name="Control 168" hidden="1">
          <a:extLst>
            <a:ext uri="{63B3BB69-23CF-44E3-9099-C40C66FF867C}">
              <a14:compatExt xmlns:a14="http://schemas.microsoft.com/office/drawing/2010/main" spid="_x0000_s1192"/>
            </a:ex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199</xdr:row>
      <xdr:rowOff>0</xdr:rowOff>
    </xdr:from>
    <xdr:to>
      <xdr:col>18</xdr:col>
      <xdr:colOff>114300</xdr:colOff>
      <xdr:row>200</xdr:row>
      <xdr:rowOff>45720</xdr:rowOff>
    </xdr:to>
    <xdr:sp macro="" textlink="">
      <xdr:nvSpPr>
        <xdr:cNvPr id="1193" name="Control 169" hidden="1">
          <a:extLst>
            <a:ext uri="{63B3BB69-23CF-44E3-9099-C40C66FF867C}">
              <a14:compatExt xmlns:a14="http://schemas.microsoft.com/office/drawing/2010/main" spid="_x0000_s1193"/>
            </a:ex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200</xdr:row>
      <xdr:rowOff>0</xdr:rowOff>
    </xdr:from>
    <xdr:to>
      <xdr:col>18</xdr:col>
      <xdr:colOff>114300</xdr:colOff>
      <xdr:row>201</xdr:row>
      <xdr:rowOff>45720</xdr:rowOff>
    </xdr:to>
    <xdr:sp macro="" textlink="">
      <xdr:nvSpPr>
        <xdr:cNvPr id="1194" name="Control 170" hidden="1">
          <a:extLst>
            <a:ext uri="{63B3BB69-23CF-44E3-9099-C40C66FF867C}">
              <a14:compatExt xmlns:a14="http://schemas.microsoft.com/office/drawing/2010/main" spid="_x0000_s1194"/>
            </a:ex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202</xdr:row>
      <xdr:rowOff>0</xdr:rowOff>
    </xdr:from>
    <xdr:to>
      <xdr:col>1</xdr:col>
      <xdr:colOff>22860</xdr:colOff>
      <xdr:row>203</xdr:row>
      <xdr:rowOff>121920</xdr:rowOff>
    </xdr:to>
    <xdr:sp macro="" textlink="">
      <xdr:nvSpPr>
        <xdr:cNvPr id="1195" name="Control 171" hidden="1">
          <a:extLst>
            <a:ext uri="{63B3BB69-23CF-44E3-9099-C40C66FF867C}">
              <a14:compatExt xmlns:a14="http://schemas.microsoft.com/office/drawing/2010/main" spid="_x0000_s1195"/>
            </a:ex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203</xdr:row>
      <xdr:rowOff>0</xdr:rowOff>
    </xdr:from>
    <xdr:to>
      <xdr:col>18</xdr:col>
      <xdr:colOff>114300</xdr:colOff>
      <xdr:row>204</xdr:row>
      <xdr:rowOff>45720</xdr:rowOff>
    </xdr:to>
    <xdr:sp macro="" textlink="">
      <xdr:nvSpPr>
        <xdr:cNvPr id="1196" name="Control 172" hidden="1">
          <a:extLst>
            <a:ext uri="{63B3BB69-23CF-44E3-9099-C40C66FF867C}">
              <a14:compatExt xmlns:a14="http://schemas.microsoft.com/office/drawing/2010/main" spid="_x0000_s1196"/>
            </a:ex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205</xdr:row>
      <xdr:rowOff>0</xdr:rowOff>
    </xdr:from>
    <xdr:to>
      <xdr:col>1</xdr:col>
      <xdr:colOff>22860</xdr:colOff>
      <xdr:row>206</xdr:row>
      <xdr:rowOff>121920</xdr:rowOff>
    </xdr:to>
    <xdr:sp macro="" textlink="">
      <xdr:nvSpPr>
        <xdr:cNvPr id="1197" name="Control 173" hidden="1">
          <a:extLst>
            <a:ext uri="{63B3BB69-23CF-44E3-9099-C40C66FF867C}">
              <a14:compatExt xmlns:a14="http://schemas.microsoft.com/office/drawing/2010/main" spid="_x0000_s1197"/>
            </a:ex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206</xdr:row>
      <xdr:rowOff>0</xdr:rowOff>
    </xdr:from>
    <xdr:to>
      <xdr:col>18</xdr:col>
      <xdr:colOff>114300</xdr:colOff>
      <xdr:row>207</xdr:row>
      <xdr:rowOff>45720</xdr:rowOff>
    </xdr:to>
    <xdr:sp macro="" textlink="">
      <xdr:nvSpPr>
        <xdr:cNvPr id="1198" name="Control 174" hidden="1">
          <a:extLst>
            <a:ext uri="{63B3BB69-23CF-44E3-9099-C40C66FF867C}">
              <a14:compatExt xmlns:a14="http://schemas.microsoft.com/office/drawing/2010/main" spid="_x0000_s1198"/>
            </a:ex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208</xdr:row>
      <xdr:rowOff>0</xdr:rowOff>
    </xdr:from>
    <xdr:to>
      <xdr:col>1</xdr:col>
      <xdr:colOff>22860</xdr:colOff>
      <xdr:row>209</xdr:row>
      <xdr:rowOff>121920</xdr:rowOff>
    </xdr:to>
    <xdr:sp macro="" textlink="">
      <xdr:nvSpPr>
        <xdr:cNvPr id="1199" name="Control 175" hidden="1">
          <a:extLst>
            <a:ext uri="{63B3BB69-23CF-44E3-9099-C40C66FF867C}">
              <a14:compatExt xmlns:a14="http://schemas.microsoft.com/office/drawing/2010/main" spid="_x0000_s1199"/>
            </a:ex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209</xdr:row>
      <xdr:rowOff>0</xdr:rowOff>
    </xdr:from>
    <xdr:to>
      <xdr:col>18</xdr:col>
      <xdr:colOff>114300</xdr:colOff>
      <xdr:row>210</xdr:row>
      <xdr:rowOff>45720</xdr:rowOff>
    </xdr:to>
    <xdr:sp macro="" textlink="">
      <xdr:nvSpPr>
        <xdr:cNvPr id="1200" name="Control 176" hidden="1">
          <a:extLst>
            <a:ext uri="{63B3BB69-23CF-44E3-9099-C40C66FF867C}">
              <a14:compatExt xmlns:a14="http://schemas.microsoft.com/office/drawing/2010/main" spid="_x0000_s1200"/>
            </a:ex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210</xdr:row>
      <xdr:rowOff>0</xdr:rowOff>
    </xdr:from>
    <xdr:to>
      <xdr:col>18</xdr:col>
      <xdr:colOff>114300</xdr:colOff>
      <xdr:row>211</xdr:row>
      <xdr:rowOff>45720</xdr:rowOff>
    </xdr:to>
    <xdr:sp macro="" textlink="">
      <xdr:nvSpPr>
        <xdr:cNvPr id="1201" name="Control 177" hidden="1">
          <a:extLst>
            <a:ext uri="{63B3BB69-23CF-44E3-9099-C40C66FF867C}">
              <a14:compatExt xmlns:a14="http://schemas.microsoft.com/office/drawing/2010/main" spid="_x0000_s1201"/>
            </a:ex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1</xdr:col>
      <xdr:colOff>22860</xdr:colOff>
      <xdr:row>213</xdr:row>
      <xdr:rowOff>121920</xdr:rowOff>
    </xdr:to>
    <xdr:sp macro="" textlink="">
      <xdr:nvSpPr>
        <xdr:cNvPr id="1202" name="Control 178" hidden="1">
          <a:extLst>
            <a:ext uri="{63B3BB69-23CF-44E3-9099-C40C66FF867C}">
              <a14:compatExt xmlns:a14="http://schemas.microsoft.com/office/drawing/2010/main" spid="_x0000_s1202"/>
            </a:ex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213</xdr:row>
      <xdr:rowOff>0</xdr:rowOff>
    </xdr:from>
    <xdr:to>
      <xdr:col>18</xdr:col>
      <xdr:colOff>114300</xdr:colOff>
      <xdr:row>214</xdr:row>
      <xdr:rowOff>45720</xdr:rowOff>
    </xdr:to>
    <xdr:sp macro="" textlink="">
      <xdr:nvSpPr>
        <xdr:cNvPr id="1203" name="Control 179" hidden="1">
          <a:extLst>
            <a:ext uri="{63B3BB69-23CF-44E3-9099-C40C66FF867C}">
              <a14:compatExt xmlns:a14="http://schemas.microsoft.com/office/drawing/2010/main" spid="_x0000_s1203"/>
            </a:ex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214</xdr:row>
      <xdr:rowOff>0</xdr:rowOff>
    </xdr:from>
    <xdr:to>
      <xdr:col>18</xdr:col>
      <xdr:colOff>114300</xdr:colOff>
      <xdr:row>215</xdr:row>
      <xdr:rowOff>45720</xdr:rowOff>
    </xdr:to>
    <xdr:sp macro="" textlink="">
      <xdr:nvSpPr>
        <xdr:cNvPr id="1204" name="Control 180" hidden="1">
          <a:extLst>
            <a:ext uri="{63B3BB69-23CF-44E3-9099-C40C66FF867C}">
              <a14:compatExt xmlns:a14="http://schemas.microsoft.com/office/drawing/2010/main" spid="_x0000_s1204"/>
            </a:ex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22860</xdr:colOff>
      <xdr:row>5</xdr:row>
      <xdr:rowOff>121920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8F8081AF-42E8-3459-F954-6BE698D08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152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18</xdr:col>
      <xdr:colOff>114300</xdr:colOff>
      <xdr:row>6</xdr:row>
      <xdr:rowOff>45720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426C5012-842C-A63F-C0D7-44260831E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9144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18</xdr:col>
      <xdr:colOff>114300</xdr:colOff>
      <xdr:row>7</xdr:row>
      <xdr:rowOff>45720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8EFC9B25-5C60-B5AF-07F1-E60E73D3D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0972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18</xdr:col>
      <xdr:colOff>114300</xdr:colOff>
      <xdr:row>8</xdr:row>
      <xdr:rowOff>45720</xdr:rowOff>
    </xdr:to>
    <xdr:pic>
      <xdr:nvPicPr>
        <xdr:cNvPr id="2052" name="Picture 4">
          <a:extLst>
            <a:ext uri="{FF2B5EF4-FFF2-40B4-BE49-F238E27FC236}">
              <a16:creationId xmlns:a16="http://schemas.microsoft.com/office/drawing/2014/main" id="{9071448D-0995-FFEE-82CB-4A0210AB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2801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18</xdr:col>
      <xdr:colOff>114300</xdr:colOff>
      <xdr:row>9</xdr:row>
      <xdr:rowOff>45720</xdr:rowOff>
    </xdr:to>
    <xdr:pic>
      <xdr:nvPicPr>
        <xdr:cNvPr id="2053" name="Picture 5">
          <a:extLst>
            <a:ext uri="{FF2B5EF4-FFF2-40B4-BE49-F238E27FC236}">
              <a16:creationId xmlns:a16="http://schemas.microsoft.com/office/drawing/2014/main" id="{694FA01F-2EDB-8990-7908-6F30AAD2E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4630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18</xdr:col>
      <xdr:colOff>114300</xdr:colOff>
      <xdr:row>10</xdr:row>
      <xdr:rowOff>45720</xdr:rowOff>
    </xdr:to>
    <xdr:pic>
      <xdr:nvPicPr>
        <xdr:cNvPr id="2054" name="Picture 6">
          <a:extLst>
            <a:ext uri="{FF2B5EF4-FFF2-40B4-BE49-F238E27FC236}">
              <a16:creationId xmlns:a16="http://schemas.microsoft.com/office/drawing/2014/main" id="{0497CADC-75A5-0AFD-338B-916D8430A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6459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18</xdr:col>
      <xdr:colOff>114300</xdr:colOff>
      <xdr:row>11</xdr:row>
      <xdr:rowOff>45720</xdr:rowOff>
    </xdr:to>
    <xdr:pic>
      <xdr:nvPicPr>
        <xdr:cNvPr id="2055" name="Picture 7">
          <a:extLst>
            <a:ext uri="{FF2B5EF4-FFF2-40B4-BE49-F238E27FC236}">
              <a16:creationId xmlns:a16="http://schemas.microsoft.com/office/drawing/2014/main" id="{34E9646E-E128-E2CF-124F-5F5788BA6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8288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18</xdr:col>
      <xdr:colOff>114300</xdr:colOff>
      <xdr:row>12</xdr:row>
      <xdr:rowOff>45720</xdr:rowOff>
    </xdr:to>
    <xdr:pic>
      <xdr:nvPicPr>
        <xdr:cNvPr id="2056" name="Picture 8">
          <a:extLst>
            <a:ext uri="{FF2B5EF4-FFF2-40B4-BE49-F238E27FC236}">
              <a16:creationId xmlns:a16="http://schemas.microsoft.com/office/drawing/2014/main" id="{EF0A0623-9BF3-9E70-1999-27F069000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0116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18</xdr:col>
      <xdr:colOff>114300</xdr:colOff>
      <xdr:row>13</xdr:row>
      <xdr:rowOff>45720</xdr:rowOff>
    </xdr:to>
    <xdr:pic>
      <xdr:nvPicPr>
        <xdr:cNvPr id="2057" name="Picture 9">
          <a:extLst>
            <a:ext uri="{FF2B5EF4-FFF2-40B4-BE49-F238E27FC236}">
              <a16:creationId xmlns:a16="http://schemas.microsoft.com/office/drawing/2014/main" id="{145D937C-9756-73C6-78E9-697D20719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1945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18</xdr:col>
      <xdr:colOff>114300</xdr:colOff>
      <xdr:row>14</xdr:row>
      <xdr:rowOff>45720</xdr:rowOff>
    </xdr:to>
    <xdr:pic>
      <xdr:nvPicPr>
        <xdr:cNvPr id="2058" name="Picture 10">
          <a:extLst>
            <a:ext uri="{FF2B5EF4-FFF2-40B4-BE49-F238E27FC236}">
              <a16:creationId xmlns:a16="http://schemas.microsoft.com/office/drawing/2014/main" id="{9C84B003-A77F-B90B-7CC7-0657C95A8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3774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22860</xdr:colOff>
      <xdr:row>16</xdr:row>
      <xdr:rowOff>121920</xdr:rowOff>
    </xdr:to>
    <xdr:pic>
      <xdr:nvPicPr>
        <xdr:cNvPr id="2059" name="Picture 11">
          <a:extLst>
            <a:ext uri="{FF2B5EF4-FFF2-40B4-BE49-F238E27FC236}">
              <a16:creationId xmlns:a16="http://schemas.microsoft.com/office/drawing/2014/main" id="{8819D683-0399-1481-814C-29D00B2E2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320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18</xdr:col>
      <xdr:colOff>114300</xdr:colOff>
      <xdr:row>17</xdr:row>
      <xdr:rowOff>45720</xdr:rowOff>
    </xdr:to>
    <xdr:pic>
      <xdr:nvPicPr>
        <xdr:cNvPr id="2060" name="Picture 12">
          <a:extLst>
            <a:ext uri="{FF2B5EF4-FFF2-40B4-BE49-F238E27FC236}">
              <a16:creationId xmlns:a16="http://schemas.microsoft.com/office/drawing/2014/main" id="{009D17A8-CD3D-BFC2-FC2A-5C0E8363A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9260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18</xdr:col>
      <xdr:colOff>114300</xdr:colOff>
      <xdr:row>18</xdr:row>
      <xdr:rowOff>45720</xdr:rowOff>
    </xdr:to>
    <xdr:pic>
      <xdr:nvPicPr>
        <xdr:cNvPr id="2061" name="Picture 13">
          <a:extLst>
            <a:ext uri="{FF2B5EF4-FFF2-40B4-BE49-F238E27FC236}">
              <a16:creationId xmlns:a16="http://schemas.microsoft.com/office/drawing/2014/main" id="{A5DB6BC7-5FA8-80F3-3B27-F098C5C37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31089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18</xdr:col>
      <xdr:colOff>114300</xdr:colOff>
      <xdr:row>19</xdr:row>
      <xdr:rowOff>45720</xdr:rowOff>
    </xdr:to>
    <xdr:pic>
      <xdr:nvPicPr>
        <xdr:cNvPr id="2062" name="Picture 14">
          <a:extLst>
            <a:ext uri="{FF2B5EF4-FFF2-40B4-BE49-F238E27FC236}">
              <a16:creationId xmlns:a16="http://schemas.microsoft.com/office/drawing/2014/main" id="{404A38B9-BD14-CA96-2447-1EDB45379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32918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18</xdr:col>
      <xdr:colOff>114300</xdr:colOff>
      <xdr:row>20</xdr:row>
      <xdr:rowOff>45720</xdr:rowOff>
    </xdr:to>
    <xdr:pic>
      <xdr:nvPicPr>
        <xdr:cNvPr id="2063" name="Picture 15">
          <a:extLst>
            <a:ext uri="{FF2B5EF4-FFF2-40B4-BE49-F238E27FC236}">
              <a16:creationId xmlns:a16="http://schemas.microsoft.com/office/drawing/2014/main" id="{572C25D1-A680-9B20-1E85-28A58F4A3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34747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18</xdr:col>
      <xdr:colOff>114300</xdr:colOff>
      <xdr:row>21</xdr:row>
      <xdr:rowOff>45720</xdr:rowOff>
    </xdr:to>
    <xdr:pic>
      <xdr:nvPicPr>
        <xdr:cNvPr id="2064" name="Picture 16">
          <a:extLst>
            <a:ext uri="{FF2B5EF4-FFF2-40B4-BE49-F238E27FC236}">
              <a16:creationId xmlns:a16="http://schemas.microsoft.com/office/drawing/2014/main" id="{F0B3BDBB-E57C-9679-FF50-058218D09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36576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18</xdr:col>
      <xdr:colOff>114300</xdr:colOff>
      <xdr:row>22</xdr:row>
      <xdr:rowOff>45720</xdr:rowOff>
    </xdr:to>
    <xdr:pic>
      <xdr:nvPicPr>
        <xdr:cNvPr id="2065" name="Picture 17">
          <a:extLst>
            <a:ext uri="{FF2B5EF4-FFF2-40B4-BE49-F238E27FC236}">
              <a16:creationId xmlns:a16="http://schemas.microsoft.com/office/drawing/2014/main" id="{B49FA315-E0C0-5111-F8F7-170B5F15A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38404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18</xdr:col>
      <xdr:colOff>114300</xdr:colOff>
      <xdr:row>23</xdr:row>
      <xdr:rowOff>45720</xdr:rowOff>
    </xdr:to>
    <xdr:pic>
      <xdr:nvPicPr>
        <xdr:cNvPr id="2066" name="Picture 18">
          <a:extLst>
            <a:ext uri="{FF2B5EF4-FFF2-40B4-BE49-F238E27FC236}">
              <a16:creationId xmlns:a16="http://schemas.microsoft.com/office/drawing/2014/main" id="{DD045B69-4B42-EA92-5072-997CA963C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40233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18</xdr:col>
      <xdr:colOff>114300</xdr:colOff>
      <xdr:row>24</xdr:row>
      <xdr:rowOff>45720</xdr:rowOff>
    </xdr:to>
    <xdr:pic>
      <xdr:nvPicPr>
        <xdr:cNvPr id="2067" name="Picture 19">
          <a:extLst>
            <a:ext uri="{FF2B5EF4-FFF2-40B4-BE49-F238E27FC236}">
              <a16:creationId xmlns:a16="http://schemas.microsoft.com/office/drawing/2014/main" id="{DE25B902-3370-3D43-26E5-9AE57BF53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42062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18</xdr:col>
      <xdr:colOff>114300</xdr:colOff>
      <xdr:row>25</xdr:row>
      <xdr:rowOff>45720</xdr:rowOff>
    </xdr:to>
    <xdr:pic>
      <xdr:nvPicPr>
        <xdr:cNvPr id="2068" name="Picture 20">
          <a:extLst>
            <a:ext uri="{FF2B5EF4-FFF2-40B4-BE49-F238E27FC236}">
              <a16:creationId xmlns:a16="http://schemas.microsoft.com/office/drawing/2014/main" id="{7693F3C2-C6BB-2DEF-A1D8-A1DEA059D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43891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18</xdr:col>
      <xdr:colOff>114300</xdr:colOff>
      <xdr:row>26</xdr:row>
      <xdr:rowOff>45720</xdr:rowOff>
    </xdr:to>
    <xdr:pic>
      <xdr:nvPicPr>
        <xdr:cNvPr id="2069" name="Picture 21">
          <a:extLst>
            <a:ext uri="{FF2B5EF4-FFF2-40B4-BE49-F238E27FC236}">
              <a16:creationId xmlns:a16="http://schemas.microsoft.com/office/drawing/2014/main" id="{7363A432-9678-057A-96AA-293097000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45720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22860</xdr:colOff>
      <xdr:row>28</xdr:row>
      <xdr:rowOff>121920</xdr:rowOff>
    </xdr:to>
    <xdr:pic>
      <xdr:nvPicPr>
        <xdr:cNvPr id="2070" name="Picture 22">
          <a:extLst>
            <a:ext uri="{FF2B5EF4-FFF2-40B4-BE49-F238E27FC236}">
              <a16:creationId xmlns:a16="http://schemas.microsoft.com/office/drawing/2014/main" id="{8C30F126-DE1F-DBF0-6409-2C4947762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776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18</xdr:col>
      <xdr:colOff>114300</xdr:colOff>
      <xdr:row>29</xdr:row>
      <xdr:rowOff>45720</xdr:rowOff>
    </xdr:to>
    <xdr:pic>
      <xdr:nvPicPr>
        <xdr:cNvPr id="2071" name="Picture 23">
          <a:extLst>
            <a:ext uri="{FF2B5EF4-FFF2-40B4-BE49-F238E27FC236}">
              <a16:creationId xmlns:a16="http://schemas.microsoft.com/office/drawing/2014/main" id="{9C7107FC-9708-0CBC-B41E-9E8039131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51206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18</xdr:col>
      <xdr:colOff>114300</xdr:colOff>
      <xdr:row>30</xdr:row>
      <xdr:rowOff>45720</xdr:rowOff>
    </xdr:to>
    <xdr:pic>
      <xdr:nvPicPr>
        <xdr:cNvPr id="2072" name="Picture 24">
          <a:extLst>
            <a:ext uri="{FF2B5EF4-FFF2-40B4-BE49-F238E27FC236}">
              <a16:creationId xmlns:a16="http://schemas.microsoft.com/office/drawing/2014/main" id="{981E4DF8-2C18-89AA-1193-E051A1DFD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53035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18</xdr:col>
      <xdr:colOff>114300</xdr:colOff>
      <xdr:row>31</xdr:row>
      <xdr:rowOff>45720</xdr:rowOff>
    </xdr:to>
    <xdr:pic>
      <xdr:nvPicPr>
        <xdr:cNvPr id="2073" name="Picture 25">
          <a:extLst>
            <a:ext uri="{FF2B5EF4-FFF2-40B4-BE49-F238E27FC236}">
              <a16:creationId xmlns:a16="http://schemas.microsoft.com/office/drawing/2014/main" id="{0826E704-663A-BF22-C2A2-4AF8CC773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54864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22860</xdr:colOff>
      <xdr:row>33</xdr:row>
      <xdr:rowOff>121920</xdr:rowOff>
    </xdr:to>
    <xdr:pic>
      <xdr:nvPicPr>
        <xdr:cNvPr id="2074" name="Picture 26">
          <a:extLst>
            <a:ext uri="{FF2B5EF4-FFF2-40B4-BE49-F238E27FC236}">
              <a16:creationId xmlns:a16="http://schemas.microsoft.com/office/drawing/2014/main" id="{7D702DBE-860C-BEE2-C467-6C1F9AB2D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216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18</xdr:col>
      <xdr:colOff>114300</xdr:colOff>
      <xdr:row>34</xdr:row>
      <xdr:rowOff>45720</xdr:rowOff>
    </xdr:to>
    <xdr:pic>
      <xdr:nvPicPr>
        <xdr:cNvPr id="2075" name="Picture 27">
          <a:extLst>
            <a:ext uri="{FF2B5EF4-FFF2-40B4-BE49-F238E27FC236}">
              <a16:creationId xmlns:a16="http://schemas.microsoft.com/office/drawing/2014/main" id="{7C9F44F3-5420-7D5E-62FA-62DCC2953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60350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22860</xdr:colOff>
      <xdr:row>36</xdr:row>
      <xdr:rowOff>121920</xdr:rowOff>
    </xdr:to>
    <xdr:pic>
      <xdr:nvPicPr>
        <xdr:cNvPr id="2076" name="Picture 28">
          <a:extLst>
            <a:ext uri="{FF2B5EF4-FFF2-40B4-BE49-F238E27FC236}">
              <a16:creationId xmlns:a16="http://schemas.microsoft.com/office/drawing/2014/main" id="{E27D6D69-BB1D-6DAF-8BE9-32E3EA464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080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18</xdr:col>
      <xdr:colOff>114300</xdr:colOff>
      <xdr:row>37</xdr:row>
      <xdr:rowOff>45720</xdr:rowOff>
    </xdr:to>
    <xdr:pic>
      <xdr:nvPicPr>
        <xdr:cNvPr id="2077" name="Picture 29">
          <a:extLst>
            <a:ext uri="{FF2B5EF4-FFF2-40B4-BE49-F238E27FC236}">
              <a16:creationId xmlns:a16="http://schemas.microsoft.com/office/drawing/2014/main" id="{8999BE70-358D-E637-10A1-980507734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65836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18</xdr:col>
      <xdr:colOff>114300</xdr:colOff>
      <xdr:row>38</xdr:row>
      <xdr:rowOff>45720</xdr:rowOff>
    </xdr:to>
    <xdr:pic>
      <xdr:nvPicPr>
        <xdr:cNvPr id="2078" name="Picture 30">
          <a:extLst>
            <a:ext uri="{FF2B5EF4-FFF2-40B4-BE49-F238E27FC236}">
              <a16:creationId xmlns:a16="http://schemas.microsoft.com/office/drawing/2014/main" id="{D9F51D95-4664-1444-7B2D-74C0545A9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67665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18</xdr:col>
      <xdr:colOff>114300</xdr:colOff>
      <xdr:row>39</xdr:row>
      <xdr:rowOff>45720</xdr:rowOff>
    </xdr:to>
    <xdr:pic>
      <xdr:nvPicPr>
        <xdr:cNvPr id="2079" name="Picture 31">
          <a:extLst>
            <a:ext uri="{FF2B5EF4-FFF2-40B4-BE49-F238E27FC236}">
              <a16:creationId xmlns:a16="http://schemas.microsoft.com/office/drawing/2014/main" id="{B6E0048B-FC77-A53B-B0E6-E1DEFD8C7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69494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18</xdr:col>
      <xdr:colOff>114300</xdr:colOff>
      <xdr:row>40</xdr:row>
      <xdr:rowOff>45720</xdr:rowOff>
    </xdr:to>
    <xdr:pic>
      <xdr:nvPicPr>
        <xdr:cNvPr id="2080" name="Picture 32">
          <a:extLst>
            <a:ext uri="{FF2B5EF4-FFF2-40B4-BE49-F238E27FC236}">
              <a16:creationId xmlns:a16="http://schemas.microsoft.com/office/drawing/2014/main" id="{1F28753C-6FBE-0F25-A983-875192C87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71323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18</xdr:col>
      <xdr:colOff>114300</xdr:colOff>
      <xdr:row>41</xdr:row>
      <xdr:rowOff>45720</xdr:rowOff>
    </xdr:to>
    <xdr:pic>
      <xdr:nvPicPr>
        <xdr:cNvPr id="2081" name="Picture 33">
          <a:extLst>
            <a:ext uri="{FF2B5EF4-FFF2-40B4-BE49-F238E27FC236}">
              <a16:creationId xmlns:a16="http://schemas.microsoft.com/office/drawing/2014/main" id="{9ED77D82-399C-D4BB-9B53-55850B13B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73152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18</xdr:col>
      <xdr:colOff>114300</xdr:colOff>
      <xdr:row>42</xdr:row>
      <xdr:rowOff>45720</xdr:rowOff>
    </xdr:to>
    <xdr:pic>
      <xdr:nvPicPr>
        <xdr:cNvPr id="2082" name="Picture 34">
          <a:extLst>
            <a:ext uri="{FF2B5EF4-FFF2-40B4-BE49-F238E27FC236}">
              <a16:creationId xmlns:a16="http://schemas.microsoft.com/office/drawing/2014/main" id="{9972E621-B739-3FD8-9E59-CF651D489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74980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18</xdr:col>
      <xdr:colOff>114300</xdr:colOff>
      <xdr:row>43</xdr:row>
      <xdr:rowOff>45720</xdr:rowOff>
    </xdr:to>
    <xdr:pic>
      <xdr:nvPicPr>
        <xdr:cNvPr id="2083" name="Picture 35">
          <a:extLst>
            <a:ext uri="{FF2B5EF4-FFF2-40B4-BE49-F238E27FC236}">
              <a16:creationId xmlns:a16="http://schemas.microsoft.com/office/drawing/2014/main" id="{822F66B2-FC12-C0ED-48BE-3D53417AF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76809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18</xdr:col>
      <xdr:colOff>114300</xdr:colOff>
      <xdr:row>44</xdr:row>
      <xdr:rowOff>45720</xdr:rowOff>
    </xdr:to>
    <xdr:pic>
      <xdr:nvPicPr>
        <xdr:cNvPr id="2084" name="Picture 36">
          <a:extLst>
            <a:ext uri="{FF2B5EF4-FFF2-40B4-BE49-F238E27FC236}">
              <a16:creationId xmlns:a16="http://schemas.microsoft.com/office/drawing/2014/main" id="{2738CC8B-B5F1-A8A0-434E-8252B5602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78638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1</xdr:col>
      <xdr:colOff>22860</xdr:colOff>
      <xdr:row>46</xdr:row>
      <xdr:rowOff>121920</xdr:rowOff>
    </xdr:to>
    <xdr:pic>
      <xdr:nvPicPr>
        <xdr:cNvPr id="2085" name="Picture 37">
          <a:extLst>
            <a:ext uri="{FF2B5EF4-FFF2-40B4-BE49-F238E27FC236}">
              <a16:creationId xmlns:a16="http://schemas.microsoft.com/office/drawing/2014/main" id="{AEA45D4F-8985-B262-17CD-5E0098F02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2960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18</xdr:col>
      <xdr:colOff>114300</xdr:colOff>
      <xdr:row>47</xdr:row>
      <xdr:rowOff>45720</xdr:rowOff>
    </xdr:to>
    <xdr:pic>
      <xdr:nvPicPr>
        <xdr:cNvPr id="2086" name="Picture 38">
          <a:extLst>
            <a:ext uri="{FF2B5EF4-FFF2-40B4-BE49-F238E27FC236}">
              <a16:creationId xmlns:a16="http://schemas.microsoft.com/office/drawing/2014/main" id="{CCF58D3E-2A47-D7AE-97BE-853C9666E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84124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1</xdr:col>
      <xdr:colOff>22860</xdr:colOff>
      <xdr:row>49</xdr:row>
      <xdr:rowOff>121920</xdr:rowOff>
    </xdr:to>
    <xdr:pic>
      <xdr:nvPicPr>
        <xdr:cNvPr id="2087" name="Picture 39">
          <a:extLst>
            <a:ext uri="{FF2B5EF4-FFF2-40B4-BE49-F238E27FC236}">
              <a16:creationId xmlns:a16="http://schemas.microsoft.com/office/drawing/2014/main" id="{5DB0E5E3-D512-18EE-BBC6-47D455216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7824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18</xdr:col>
      <xdr:colOff>114300</xdr:colOff>
      <xdr:row>50</xdr:row>
      <xdr:rowOff>45720</xdr:rowOff>
    </xdr:to>
    <xdr:pic>
      <xdr:nvPicPr>
        <xdr:cNvPr id="2088" name="Picture 40">
          <a:extLst>
            <a:ext uri="{FF2B5EF4-FFF2-40B4-BE49-F238E27FC236}">
              <a16:creationId xmlns:a16="http://schemas.microsoft.com/office/drawing/2014/main" id="{06CE2ECE-E2EF-E164-72DA-3708C791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89611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18</xdr:col>
      <xdr:colOff>114300</xdr:colOff>
      <xdr:row>51</xdr:row>
      <xdr:rowOff>45720</xdr:rowOff>
    </xdr:to>
    <xdr:pic>
      <xdr:nvPicPr>
        <xdr:cNvPr id="2089" name="Picture 41">
          <a:extLst>
            <a:ext uri="{FF2B5EF4-FFF2-40B4-BE49-F238E27FC236}">
              <a16:creationId xmlns:a16="http://schemas.microsoft.com/office/drawing/2014/main" id="{8AB8DD69-5C2A-4BB8-F6B4-4F727C03E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91440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18</xdr:col>
      <xdr:colOff>114300</xdr:colOff>
      <xdr:row>52</xdr:row>
      <xdr:rowOff>45720</xdr:rowOff>
    </xdr:to>
    <xdr:pic>
      <xdr:nvPicPr>
        <xdr:cNvPr id="2090" name="Picture 42">
          <a:extLst>
            <a:ext uri="{FF2B5EF4-FFF2-40B4-BE49-F238E27FC236}">
              <a16:creationId xmlns:a16="http://schemas.microsoft.com/office/drawing/2014/main" id="{F078F4EA-FBDA-0BFB-5AE1-E3DD16F64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93268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18</xdr:col>
      <xdr:colOff>114300</xdr:colOff>
      <xdr:row>53</xdr:row>
      <xdr:rowOff>45720</xdr:rowOff>
    </xdr:to>
    <xdr:pic>
      <xdr:nvPicPr>
        <xdr:cNvPr id="2091" name="Picture 43">
          <a:extLst>
            <a:ext uri="{FF2B5EF4-FFF2-40B4-BE49-F238E27FC236}">
              <a16:creationId xmlns:a16="http://schemas.microsoft.com/office/drawing/2014/main" id="{A803927E-7920-8814-7E68-15961612F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95097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1</xdr:col>
      <xdr:colOff>22860</xdr:colOff>
      <xdr:row>55</xdr:row>
      <xdr:rowOff>121920</xdr:rowOff>
    </xdr:to>
    <xdr:pic>
      <xdr:nvPicPr>
        <xdr:cNvPr id="2092" name="Picture 44">
          <a:extLst>
            <a:ext uri="{FF2B5EF4-FFF2-40B4-BE49-F238E27FC236}">
              <a16:creationId xmlns:a16="http://schemas.microsoft.com/office/drawing/2014/main" id="{5D7700AA-08E2-9F8B-E0EE-E2F670D8D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7552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18</xdr:col>
      <xdr:colOff>114300</xdr:colOff>
      <xdr:row>56</xdr:row>
      <xdr:rowOff>45720</xdr:rowOff>
    </xdr:to>
    <xdr:pic>
      <xdr:nvPicPr>
        <xdr:cNvPr id="2093" name="Picture 45">
          <a:extLst>
            <a:ext uri="{FF2B5EF4-FFF2-40B4-BE49-F238E27FC236}">
              <a16:creationId xmlns:a16="http://schemas.microsoft.com/office/drawing/2014/main" id="{FBAA983E-EF33-DF1F-D1AD-7AAC50130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00584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18</xdr:col>
      <xdr:colOff>114300</xdr:colOff>
      <xdr:row>57</xdr:row>
      <xdr:rowOff>45720</xdr:rowOff>
    </xdr:to>
    <xdr:pic>
      <xdr:nvPicPr>
        <xdr:cNvPr id="2094" name="Picture 46">
          <a:extLst>
            <a:ext uri="{FF2B5EF4-FFF2-40B4-BE49-F238E27FC236}">
              <a16:creationId xmlns:a16="http://schemas.microsoft.com/office/drawing/2014/main" id="{3996BB77-B872-70C6-6840-D0ADB8BE2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02412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18</xdr:col>
      <xdr:colOff>114300</xdr:colOff>
      <xdr:row>58</xdr:row>
      <xdr:rowOff>45720</xdr:rowOff>
    </xdr:to>
    <xdr:pic>
      <xdr:nvPicPr>
        <xdr:cNvPr id="2095" name="Picture 47">
          <a:extLst>
            <a:ext uri="{FF2B5EF4-FFF2-40B4-BE49-F238E27FC236}">
              <a16:creationId xmlns:a16="http://schemas.microsoft.com/office/drawing/2014/main" id="{66B3D562-76A3-4D9F-2AFF-D190D6B16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04241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18</xdr:col>
      <xdr:colOff>114300</xdr:colOff>
      <xdr:row>59</xdr:row>
      <xdr:rowOff>45720</xdr:rowOff>
    </xdr:to>
    <xdr:pic>
      <xdr:nvPicPr>
        <xdr:cNvPr id="2096" name="Picture 48">
          <a:extLst>
            <a:ext uri="{FF2B5EF4-FFF2-40B4-BE49-F238E27FC236}">
              <a16:creationId xmlns:a16="http://schemas.microsoft.com/office/drawing/2014/main" id="{09FD4109-FF1E-AE69-1802-C146A4640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06070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18</xdr:col>
      <xdr:colOff>114300</xdr:colOff>
      <xdr:row>60</xdr:row>
      <xdr:rowOff>45720</xdr:rowOff>
    </xdr:to>
    <xdr:pic>
      <xdr:nvPicPr>
        <xdr:cNvPr id="2097" name="Picture 49">
          <a:extLst>
            <a:ext uri="{FF2B5EF4-FFF2-40B4-BE49-F238E27FC236}">
              <a16:creationId xmlns:a16="http://schemas.microsoft.com/office/drawing/2014/main" id="{8338A2D1-DBCB-5D77-16F4-A87417881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07899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18</xdr:col>
      <xdr:colOff>114300</xdr:colOff>
      <xdr:row>61</xdr:row>
      <xdr:rowOff>45720</xdr:rowOff>
    </xdr:to>
    <xdr:pic>
      <xdr:nvPicPr>
        <xdr:cNvPr id="2098" name="Picture 50">
          <a:extLst>
            <a:ext uri="{FF2B5EF4-FFF2-40B4-BE49-F238E27FC236}">
              <a16:creationId xmlns:a16="http://schemas.microsoft.com/office/drawing/2014/main" id="{039513DF-14E8-B465-720F-CC4799D72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09728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18</xdr:col>
      <xdr:colOff>114300</xdr:colOff>
      <xdr:row>62</xdr:row>
      <xdr:rowOff>45720</xdr:rowOff>
    </xdr:to>
    <xdr:pic>
      <xdr:nvPicPr>
        <xdr:cNvPr id="2099" name="Picture 51">
          <a:extLst>
            <a:ext uri="{FF2B5EF4-FFF2-40B4-BE49-F238E27FC236}">
              <a16:creationId xmlns:a16="http://schemas.microsoft.com/office/drawing/2014/main" id="{69226B4E-0219-08BF-C930-5E8B4C426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11556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18</xdr:col>
      <xdr:colOff>114300</xdr:colOff>
      <xdr:row>63</xdr:row>
      <xdr:rowOff>45720</xdr:rowOff>
    </xdr:to>
    <xdr:pic>
      <xdr:nvPicPr>
        <xdr:cNvPr id="2100" name="Picture 52">
          <a:extLst>
            <a:ext uri="{FF2B5EF4-FFF2-40B4-BE49-F238E27FC236}">
              <a16:creationId xmlns:a16="http://schemas.microsoft.com/office/drawing/2014/main" id="{A08324C7-6192-6D39-7C48-AE0B28154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13385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18</xdr:col>
      <xdr:colOff>114300</xdr:colOff>
      <xdr:row>64</xdr:row>
      <xdr:rowOff>45720</xdr:rowOff>
    </xdr:to>
    <xdr:pic>
      <xdr:nvPicPr>
        <xdr:cNvPr id="2101" name="Picture 53">
          <a:extLst>
            <a:ext uri="{FF2B5EF4-FFF2-40B4-BE49-F238E27FC236}">
              <a16:creationId xmlns:a16="http://schemas.microsoft.com/office/drawing/2014/main" id="{E6C8073C-A9AF-9280-EFFB-B5CA7D036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15214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1</xdr:col>
      <xdr:colOff>22860</xdr:colOff>
      <xdr:row>66</xdr:row>
      <xdr:rowOff>121920</xdr:rowOff>
    </xdr:to>
    <xdr:pic>
      <xdr:nvPicPr>
        <xdr:cNvPr id="2102" name="Picture 54">
          <a:extLst>
            <a:ext uri="{FF2B5EF4-FFF2-40B4-BE49-F238E27FC236}">
              <a16:creationId xmlns:a16="http://schemas.microsoft.com/office/drawing/2014/main" id="{FF6E84CC-E760-5049-82C8-B001D50C4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8720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18</xdr:col>
      <xdr:colOff>114300</xdr:colOff>
      <xdr:row>67</xdr:row>
      <xdr:rowOff>45720</xdr:rowOff>
    </xdr:to>
    <xdr:pic>
      <xdr:nvPicPr>
        <xdr:cNvPr id="2103" name="Picture 55">
          <a:extLst>
            <a:ext uri="{FF2B5EF4-FFF2-40B4-BE49-F238E27FC236}">
              <a16:creationId xmlns:a16="http://schemas.microsoft.com/office/drawing/2014/main" id="{937F2B66-ED0A-46B6-CE9E-ADF5FF34F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20700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18</xdr:col>
      <xdr:colOff>114300</xdr:colOff>
      <xdr:row>68</xdr:row>
      <xdr:rowOff>45720</xdr:rowOff>
    </xdr:to>
    <xdr:pic>
      <xdr:nvPicPr>
        <xdr:cNvPr id="2104" name="Picture 56">
          <a:extLst>
            <a:ext uri="{FF2B5EF4-FFF2-40B4-BE49-F238E27FC236}">
              <a16:creationId xmlns:a16="http://schemas.microsoft.com/office/drawing/2014/main" id="{9F1DBFE3-BB51-B26C-D1F2-A8668F3EF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22529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22860</xdr:colOff>
      <xdr:row>70</xdr:row>
      <xdr:rowOff>121920</xdr:rowOff>
    </xdr:to>
    <xdr:pic>
      <xdr:nvPicPr>
        <xdr:cNvPr id="2105" name="Picture 57">
          <a:extLst>
            <a:ext uri="{FF2B5EF4-FFF2-40B4-BE49-F238E27FC236}">
              <a16:creationId xmlns:a16="http://schemas.microsoft.com/office/drawing/2014/main" id="{289E82DC-8B87-7C82-12EB-421353A2D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1872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18</xdr:col>
      <xdr:colOff>114300</xdr:colOff>
      <xdr:row>71</xdr:row>
      <xdr:rowOff>45720</xdr:rowOff>
    </xdr:to>
    <xdr:pic>
      <xdr:nvPicPr>
        <xdr:cNvPr id="2106" name="Picture 58">
          <a:extLst>
            <a:ext uri="{FF2B5EF4-FFF2-40B4-BE49-F238E27FC236}">
              <a16:creationId xmlns:a16="http://schemas.microsoft.com/office/drawing/2014/main" id="{7B3D39C1-8892-9DA5-BB47-FACC4F235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28016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18</xdr:col>
      <xdr:colOff>114300</xdr:colOff>
      <xdr:row>72</xdr:row>
      <xdr:rowOff>45720</xdr:rowOff>
    </xdr:to>
    <xdr:pic>
      <xdr:nvPicPr>
        <xdr:cNvPr id="2107" name="Picture 59">
          <a:extLst>
            <a:ext uri="{FF2B5EF4-FFF2-40B4-BE49-F238E27FC236}">
              <a16:creationId xmlns:a16="http://schemas.microsoft.com/office/drawing/2014/main" id="{A32B3C45-D165-2DCD-DE05-428AD1BF2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29844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18</xdr:col>
      <xdr:colOff>114300</xdr:colOff>
      <xdr:row>73</xdr:row>
      <xdr:rowOff>45720</xdr:rowOff>
    </xdr:to>
    <xdr:pic>
      <xdr:nvPicPr>
        <xdr:cNvPr id="2108" name="Picture 60">
          <a:extLst>
            <a:ext uri="{FF2B5EF4-FFF2-40B4-BE49-F238E27FC236}">
              <a16:creationId xmlns:a16="http://schemas.microsoft.com/office/drawing/2014/main" id="{E1B25C47-DE22-321A-7F9D-009765DB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31673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18</xdr:col>
      <xdr:colOff>114300</xdr:colOff>
      <xdr:row>74</xdr:row>
      <xdr:rowOff>45720</xdr:rowOff>
    </xdr:to>
    <xdr:pic>
      <xdr:nvPicPr>
        <xdr:cNvPr id="2109" name="Picture 61">
          <a:extLst>
            <a:ext uri="{FF2B5EF4-FFF2-40B4-BE49-F238E27FC236}">
              <a16:creationId xmlns:a16="http://schemas.microsoft.com/office/drawing/2014/main" id="{8C35F131-45AE-6379-E346-2BFCA6129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33502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18</xdr:col>
      <xdr:colOff>114300</xdr:colOff>
      <xdr:row>75</xdr:row>
      <xdr:rowOff>45720</xdr:rowOff>
    </xdr:to>
    <xdr:pic>
      <xdr:nvPicPr>
        <xdr:cNvPr id="2110" name="Picture 62">
          <a:extLst>
            <a:ext uri="{FF2B5EF4-FFF2-40B4-BE49-F238E27FC236}">
              <a16:creationId xmlns:a16="http://schemas.microsoft.com/office/drawing/2014/main" id="{4CB51C87-E11A-8EB2-2CEA-2EDCD9FF1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35331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18</xdr:col>
      <xdr:colOff>114300</xdr:colOff>
      <xdr:row>76</xdr:row>
      <xdr:rowOff>45720</xdr:rowOff>
    </xdr:to>
    <xdr:pic>
      <xdr:nvPicPr>
        <xdr:cNvPr id="2111" name="Picture 63">
          <a:extLst>
            <a:ext uri="{FF2B5EF4-FFF2-40B4-BE49-F238E27FC236}">
              <a16:creationId xmlns:a16="http://schemas.microsoft.com/office/drawing/2014/main" id="{613DE479-FA7A-7718-8128-E9B0EE52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37160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18</xdr:col>
      <xdr:colOff>114300</xdr:colOff>
      <xdr:row>77</xdr:row>
      <xdr:rowOff>45720</xdr:rowOff>
    </xdr:to>
    <xdr:pic>
      <xdr:nvPicPr>
        <xdr:cNvPr id="2112" name="Picture 64">
          <a:extLst>
            <a:ext uri="{FF2B5EF4-FFF2-40B4-BE49-F238E27FC236}">
              <a16:creationId xmlns:a16="http://schemas.microsoft.com/office/drawing/2014/main" id="{0269CBB4-12DD-140A-5A5B-7BBF11936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38988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18</xdr:col>
      <xdr:colOff>114300</xdr:colOff>
      <xdr:row>78</xdr:row>
      <xdr:rowOff>45720</xdr:rowOff>
    </xdr:to>
    <xdr:pic>
      <xdr:nvPicPr>
        <xdr:cNvPr id="2113" name="Picture 65">
          <a:extLst>
            <a:ext uri="{FF2B5EF4-FFF2-40B4-BE49-F238E27FC236}">
              <a16:creationId xmlns:a16="http://schemas.microsoft.com/office/drawing/2014/main" id="{70D80A4C-FF91-5536-65AB-07646E066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40817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18</xdr:col>
      <xdr:colOff>114300</xdr:colOff>
      <xdr:row>79</xdr:row>
      <xdr:rowOff>45720</xdr:rowOff>
    </xdr:to>
    <xdr:pic>
      <xdr:nvPicPr>
        <xdr:cNvPr id="2114" name="Picture 66">
          <a:extLst>
            <a:ext uri="{FF2B5EF4-FFF2-40B4-BE49-F238E27FC236}">
              <a16:creationId xmlns:a16="http://schemas.microsoft.com/office/drawing/2014/main" id="{57DD7A00-9E2B-482E-8E1A-89FD3F953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42646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18</xdr:col>
      <xdr:colOff>114300</xdr:colOff>
      <xdr:row>80</xdr:row>
      <xdr:rowOff>45720</xdr:rowOff>
    </xdr:to>
    <xdr:pic>
      <xdr:nvPicPr>
        <xdr:cNvPr id="2115" name="Picture 67">
          <a:extLst>
            <a:ext uri="{FF2B5EF4-FFF2-40B4-BE49-F238E27FC236}">
              <a16:creationId xmlns:a16="http://schemas.microsoft.com/office/drawing/2014/main" id="{9E6B6B9F-B55C-9614-4B14-0F67D22DC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44475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18</xdr:col>
      <xdr:colOff>114300</xdr:colOff>
      <xdr:row>81</xdr:row>
      <xdr:rowOff>45720</xdr:rowOff>
    </xdr:to>
    <xdr:pic>
      <xdr:nvPicPr>
        <xdr:cNvPr id="2116" name="Picture 68">
          <a:extLst>
            <a:ext uri="{FF2B5EF4-FFF2-40B4-BE49-F238E27FC236}">
              <a16:creationId xmlns:a16="http://schemas.microsoft.com/office/drawing/2014/main" id="{6C072837-7259-CF14-915C-017D96B47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46304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18</xdr:col>
      <xdr:colOff>114300</xdr:colOff>
      <xdr:row>82</xdr:row>
      <xdr:rowOff>45720</xdr:rowOff>
    </xdr:to>
    <xdr:pic>
      <xdr:nvPicPr>
        <xdr:cNvPr id="2117" name="Picture 69">
          <a:extLst>
            <a:ext uri="{FF2B5EF4-FFF2-40B4-BE49-F238E27FC236}">
              <a16:creationId xmlns:a16="http://schemas.microsoft.com/office/drawing/2014/main" id="{CBED9549-AF4A-293E-998B-A55A254AD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48132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1</xdr:col>
      <xdr:colOff>22860</xdr:colOff>
      <xdr:row>84</xdr:row>
      <xdr:rowOff>121920</xdr:rowOff>
    </xdr:to>
    <xdr:pic>
      <xdr:nvPicPr>
        <xdr:cNvPr id="2118" name="Picture 70">
          <a:extLst>
            <a:ext uri="{FF2B5EF4-FFF2-40B4-BE49-F238E27FC236}">
              <a16:creationId xmlns:a16="http://schemas.microsoft.com/office/drawing/2014/main" id="{0C307706-C385-C4C3-736C-896533BC6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7904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18</xdr:col>
      <xdr:colOff>114300</xdr:colOff>
      <xdr:row>85</xdr:row>
      <xdr:rowOff>45720</xdr:rowOff>
    </xdr:to>
    <xdr:pic>
      <xdr:nvPicPr>
        <xdr:cNvPr id="2119" name="Picture 71">
          <a:extLst>
            <a:ext uri="{FF2B5EF4-FFF2-40B4-BE49-F238E27FC236}">
              <a16:creationId xmlns:a16="http://schemas.microsoft.com/office/drawing/2014/main" id="{8EED95F3-A882-278D-8D4F-5B3157DEE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53619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18</xdr:col>
      <xdr:colOff>114300</xdr:colOff>
      <xdr:row>86</xdr:row>
      <xdr:rowOff>45720</xdr:rowOff>
    </xdr:to>
    <xdr:pic>
      <xdr:nvPicPr>
        <xdr:cNvPr id="2120" name="Picture 72">
          <a:extLst>
            <a:ext uri="{FF2B5EF4-FFF2-40B4-BE49-F238E27FC236}">
              <a16:creationId xmlns:a16="http://schemas.microsoft.com/office/drawing/2014/main" id="{D32B6D2E-607B-8146-0022-628BE177B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55448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1</xdr:col>
      <xdr:colOff>22860</xdr:colOff>
      <xdr:row>88</xdr:row>
      <xdr:rowOff>121920</xdr:rowOff>
    </xdr:to>
    <xdr:pic>
      <xdr:nvPicPr>
        <xdr:cNvPr id="2121" name="Picture 73">
          <a:extLst>
            <a:ext uri="{FF2B5EF4-FFF2-40B4-BE49-F238E27FC236}">
              <a16:creationId xmlns:a16="http://schemas.microsoft.com/office/drawing/2014/main" id="{2AD2BD85-3CA4-936F-F752-9ED849814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1056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18</xdr:col>
      <xdr:colOff>114300</xdr:colOff>
      <xdr:row>89</xdr:row>
      <xdr:rowOff>45720</xdr:rowOff>
    </xdr:to>
    <xdr:pic>
      <xdr:nvPicPr>
        <xdr:cNvPr id="2122" name="Picture 74">
          <a:extLst>
            <a:ext uri="{FF2B5EF4-FFF2-40B4-BE49-F238E27FC236}">
              <a16:creationId xmlns:a16="http://schemas.microsoft.com/office/drawing/2014/main" id="{16368B75-4712-C8BF-3257-7423CDF1C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60934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18</xdr:col>
      <xdr:colOff>114300</xdr:colOff>
      <xdr:row>90</xdr:row>
      <xdr:rowOff>45720</xdr:rowOff>
    </xdr:to>
    <xdr:pic>
      <xdr:nvPicPr>
        <xdr:cNvPr id="2123" name="Picture 75">
          <a:extLst>
            <a:ext uri="{FF2B5EF4-FFF2-40B4-BE49-F238E27FC236}">
              <a16:creationId xmlns:a16="http://schemas.microsoft.com/office/drawing/2014/main" id="{88B3C0BF-FFB4-E080-B32C-78497F534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62763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1</xdr:col>
      <xdr:colOff>22860</xdr:colOff>
      <xdr:row>92</xdr:row>
      <xdr:rowOff>121920</xdr:rowOff>
    </xdr:to>
    <xdr:pic>
      <xdr:nvPicPr>
        <xdr:cNvPr id="2124" name="Picture 76">
          <a:extLst>
            <a:ext uri="{FF2B5EF4-FFF2-40B4-BE49-F238E27FC236}">
              <a16:creationId xmlns:a16="http://schemas.microsoft.com/office/drawing/2014/main" id="{D793EF5B-0C2D-4BDD-11D9-4691A08A4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4208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18</xdr:col>
      <xdr:colOff>114300</xdr:colOff>
      <xdr:row>93</xdr:row>
      <xdr:rowOff>45720</xdr:rowOff>
    </xdr:to>
    <xdr:pic>
      <xdr:nvPicPr>
        <xdr:cNvPr id="2125" name="Picture 77">
          <a:extLst>
            <a:ext uri="{FF2B5EF4-FFF2-40B4-BE49-F238E27FC236}">
              <a16:creationId xmlns:a16="http://schemas.microsoft.com/office/drawing/2014/main" id="{99B64D50-5388-9FA4-C1B0-6A278BF40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68249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18</xdr:col>
      <xdr:colOff>114300</xdr:colOff>
      <xdr:row>94</xdr:row>
      <xdr:rowOff>45720</xdr:rowOff>
    </xdr:to>
    <xdr:pic>
      <xdr:nvPicPr>
        <xdr:cNvPr id="2126" name="Picture 78">
          <a:extLst>
            <a:ext uri="{FF2B5EF4-FFF2-40B4-BE49-F238E27FC236}">
              <a16:creationId xmlns:a16="http://schemas.microsoft.com/office/drawing/2014/main" id="{B7A04D67-4CCE-F3E0-2352-4A932FDC4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70078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18</xdr:col>
      <xdr:colOff>114300</xdr:colOff>
      <xdr:row>95</xdr:row>
      <xdr:rowOff>45720</xdr:rowOff>
    </xdr:to>
    <xdr:pic>
      <xdr:nvPicPr>
        <xdr:cNvPr id="2127" name="Picture 79">
          <a:extLst>
            <a:ext uri="{FF2B5EF4-FFF2-40B4-BE49-F238E27FC236}">
              <a16:creationId xmlns:a16="http://schemas.microsoft.com/office/drawing/2014/main" id="{24A03277-ACC7-1468-5EF5-BA068FD04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71907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1</xdr:col>
      <xdr:colOff>22860</xdr:colOff>
      <xdr:row>97</xdr:row>
      <xdr:rowOff>121920</xdr:rowOff>
    </xdr:to>
    <xdr:pic>
      <xdr:nvPicPr>
        <xdr:cNvPr id="2128" name="Picture 80">
          <a:extLst>
            <a:ext uri="{FF2B5EF4-FFF2-40B4-BE49-F238E27FC236}">
              <a16:creationId xmlns:a16="http://schemas.microsoft.com/office/drawing/2014/main" id="{614F38A4-D9A2-0C4C-09A7-B51666832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5648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18</xdr:col>
      <xdr:colOff>114300</xdr:colOff>
      <xdr:row>98</xdr:row>
      <xdr:rowOff>45720</xdr:rowOff>
    </xdr:to>
    <xdr:pic>
      <xdr:nvPicPr>
        <xdr:cNvPr id="2129" name="Picture 81">
          <a:extLst>
            <a:ext uri="{FF2B5EF4-FFF2-40B4-BE49-F238E27FC236}">
              <a16:creationId xmlns:a16="http://schemas.microsoft.com/office/drawing/2014/main" id="{D588C9B9-2536-6E54-0555-56931DD4E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77393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18</xdr:col>
      <xdr:colOff>114300</xdr:colOff>
      <xdr:row>99</xdr:row>
      <xdr:rowOff>45720</xdr:rowOff>
    </xdr:to>
    <xdr:pic>
      <xdr:nvPicPr>
        <xdr:cNvPr id="2130" name="Picture 82">
          <a:extLst>
            <a:ext uri="{FF2B5EF4-FFF2-40B4-BE49-F238E27FC236}">
              <a16:creationId xmlns:a16="http://schemas.microsoft.com/office/drawing/2014/main" id="{5F1456B0-4EDE-B056-4FF5-155A8CDC8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79222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18</xdr:col>
      <xdr:colOff>114300</xdr:colOff>
      <xdr:row>100</xdr:row>
      <xdr:rowOff>45720</xdr:rowOff>
    </xdr:to>
    <xdr:pic>
      <xdr:nvPicPr>
        <xdr:cNvPr id="2131" name="Picture 83">
          <a:extLst>
            <a:ext uri="{FF2B5EF4-FFF2-40B4-BE49-F238E27FC236}">
              <a16:creationId xmlns:a16="http://schemas.microsoft.com/office/drawing/2014/main" id="{20E48509-CAF7-5026-9210-C7AB63187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81051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18</xdr:col>
      <xdr:colOff>114300</xdr:colOff>
      <xdr:row>101</xdr:row>
      <xdr:rowOff>45720</xdr:rowOff>
    </xdr:to>
    <xdr:pic>
      <xdr:nvPicPr>
        <xdr:cNvPr id="2132" name="Picture 84">
          <a:extLst>
            <a:ext uri="{FF2B5EF4-FFF2-40B4-BE49-F238E27FC236}">
              <a16:creationId xmlns:a16="http://schemas.microsoft.com/office/drawing/2014/main" id="{32737955-78FC-23AF-F89F-2F9CF66DF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82880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18</xdr:col>
      <xdr:colOff>114300</xdr:colOff>
      <xdr:row>102</xdr:row>
      <xdr:rowOff>45720</xdr:rowOff>
    </xdr:to>
    <xdr:pic>
      <xdr:nvPicPr>
        <xdr:cNvPr id="2133" name="Picture 85">
          <a:extLst>
            <a:ext uri="{FF2B5EF4-FFF2-40B4-BE49-F238E27FC236}">
              <a16:creationId xmlns:a16="http://schemas.microsoft.com/office/drawing/2014/main" id="{2ACD1E24-CCF0-C76A-A8B9-888C879A5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84708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18</xdr:col>
      <xdr:colOff>114300</xdr:colOff>
      <xdr:row>103</xdr:row>
      <xdr:rowOff>45720</xdr:rowOff>
    </xdr:to>
    <xdr:pic>
      <xdr:nvPicPr>
        <xdr:cNvPr id="2134" name="Picture 86">
          <a:extLst>
            <a:ext uri="{FF2B5EF4-FFF2-40B4-BE49-F238E27FC236}">
              <a16:creationId xmlns:a16="http://schemas.microsoft.com/office/drawing/2014/main" id="{F491721D-1020-1855-ACC3-C5B87980A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86537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18</xdr:col>
      <xdr:colOff>114300</xdr:colOff>
      <xdr:row>104</xdr:row>
      <xdr:rowOff>45720</xdr:rowOff>
    </xdr:to>
    <xdr:pic>
      <xdr:nvPicPr>
        <xdr:cNvPr id="2135" name="Picture 87">
          <a:extLst>
            <a:ext uri="{FF2B5EF4-FFF2-40B4-BE49-F238E27FC236}">
              <a16:creationId xmlns:a16="http://schemas.microsoft.com/office/drawing/2014/main" id="{A83A7D3D-4EF7-DEAB-A154-C95535D1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88366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1</xdr:col>
      <xdr:colOff>22860</xdr:colOff>
      <xdr:row>106</xdr:row>
      <xdr:rowOff>121920</xdr:rowOff>
    </xdr:to>
    <xdr:pic>
      <xdr:nvPicPr>
        <xdr:cNvPr id="2136" name="Picture 88">
          <a:extLst>
            <a:ext uri="{FF2B5EF4-FFF2-40B4-BE49-F238E27FC236}">
              <a16:creationId xmlns:a16="http://schemas.microsoft.com/office/drawing/2014/main" id="{B56CB258-C337-5315-09E5-9D5953BC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0240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18</xdr:col>
      <xdr:colOff>114300</xdr:colOff>
      <xdr:row>107</xdr:row>
      <xdr:rowOff>45720</xdr:rowOff>
    </xdr:to>
    <xdr:pic>
      <xdr:nvPicPr>
        <xdr:cNvPr id="2137" name="Picture 89">
          <a:extLst>
            <a:ext uri="{FF2B5EF4-FFF2-40B4-BE49-F238E27FC236}">
              <a16:creationId xmlns:a16="http://schemas.microsoft.com/office/drawing/2014/main" id="{29B59CD5-614A-ADD0-9DD7-891DCAC0C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93852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18</xdr:col>
      <xdr:colOff>114300</xdr:colOff>
      <xdr:row>108</xdr:row>
      <xdr:rowOff>45720</xdr:rowOff>
    </xdr:to>
    <xdr:pic>
      <xdr:nvPicPr>
        <xdr:cNvPr id="2138" name="Picture 90">
          <a:extLst>
            <a:ext uri="{FF2B5EF4-FFF2-40B4-BE49-F238E27FC236}">
              <a16:creationId xmlns:a16="http://schemas.microsoft.com/office/drawing/2014/main" id="{02FD54F9-B261-5A40-2C34-9E806307B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195681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1</xdr:col>
      <xdr:colOff>22860</xdr:colOff>
      <xdr:row>110</xdr:row>
      <xdr:rowOff>121920</xdr:rowOff>
    </xdr:to>
    <xdr:pic>
      <xdr:nvPicPr>
        <xdr:cNvPr id="2139" name="Picture 91">
          <a:extLst>
            <a:ext uri="{FF2B5EF4-FFF2-40B4-BE49-F238E27FC236}">
              <a16:creationId xmlns:a16="http://schemas.microsoft.com/office/drawing/2014/main" id="{8CFBB3C7-5095-FE6A-CE83-79382B868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392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18</xdr:col>
      <xdr:colOff>114300</xdr:colOff>
      <xdr:row>111</xdr:row>
      <xdr:rowOff>45720</xdr:rowOff>
    </xdr:to>
    <xdr:pic>
      <xdr:nvPicPr>
        <xdr:cNvPr id="2140" name="Picture 92">
          <a:extLst>
            <a:ext uri="{FF2B5EF4-FFF2-40B4-BE49-F238E27FC236}">
              <a16:creationId xmlns:a16="http://schemas.microsoft.com/office/drawing/2014/main" id="{95307333-73D8-DE71-34EA-1A1AD54B4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01168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18</xdr:col>
      <xdr:colOff>114300</xdr:colOff>
      <xdr:row>112</xdr:row>
      <xdr:rowOff>45720</xdr:rowOff>
    </xdr:to>
    <xdr:pic>
      <xdr:nvPicPr>
        <xdr:cNvPr id="2141" name="Picture 93">
          <a:extLst>
            <a:ext uri="{FF2B5EF4-FFF2-40B4-BE49-F238E27FC236}">
              <a16:creationId xmlns:a16="http://schemas.microsoft.com/office/drawing/2014/main" id="{10FFCCF4-1A77-8D7F-47A3-F948C59B8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02996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18</xdr:col>
      <xdr:colOff>114300</xdr:colOff>
      <xdr:row>113</xdr:row>
      <xdr:rowOff>45720</xdr:rowOff>
    </xdr:to>
    <xdr:pic>
      <xdr:nvPicPr>
        <xdr:cNvPr id="2142" name="Picture 94">
          <a:extLst>
            <a:ext uri="{FF2B5EF4-FFF2-40B4-BE49-F238E27FC236}">
              <a16:creationId xmlns:a16="http://schemas.microsoft.com/office/drawing/2014/main" id="{CACAF6B3-2EEB-69F1-FC6E-7B6A3BE1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04825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18</xdr:col>
      <xdr:colOff>114300</xdr:colOff>
      <xdr:row>114</xdr:row>
      <xdr:rowOff>45720</xdr:rowOff>
    </xdr:to>
    <xdr:pic>
      <xdr:nvPicPr>
        <xdr:cNvPr id="2143" name="Picture 95">
          <a:extLst>
            <a:ext uri="{FF2B5EF4-FFF2-40B4-BE49-F238E27FC236}">
              <a16:creationId xmlns:a16="http://schemas.microsoft.com/office/drawing/2014/main" id="{741D28AF-B4AB-1358-6ECE-475704FD6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06654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18</xdr:col>
      <xdr:colOff>114300</xdr:colOff>
      <xdr:row>115</xdr:row>
      <xdr:rowOff>45720</xdr:rowOff>
    </xdr:to>
    <xdr:pic>
      <xdr:nvPicPr>
        <xdr:cNvPr id="2144" name="Picture 96">
          <a:extLst>
            <a:ext uri="{FF2B5EF4-FFF2-40B4-BE49-F238E27FC236}">
              <a16:creationId xmlns:a16="http://schemas.microsoft.com/office/drawing/2014/main" id="{7A6E11B3-58DF-D30E-6BFB-D3A6A3779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08483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18</xdr:col>
      <xdr:colOff>114300</xdr:colOff>
      <xdr:row>116</xdr:row>
      <xdr:rowOff>45720</xdr:rowOff>
    </xdr:to>
    <xdr:pic>
      <xdr:nvPicPr>
        <xdr:cNvPr id="2145" name="Picture 97">
          <a:extLst>
            <a:ext uri="{FF2B5EF4-FFF2-40B4-BE49-F238E27FC236}">
              <a16:creationId xmlns:a16="http://schemas.microsoft.com/office/drawing/2014/main" id="{D653F9A8-D84C-4740-6025-F28EAAB82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10312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18</xdr:col>
      <xdr:colOff>114300</xdr:colOff>
      <xdr:row>117</xdr:row>
      <xdr:rowOff>45720</xdr:rowOff>
    </xdr:to>
    <xdr:pic>
      <xdr:nvPicPr>
        <xdr:cNvPr id="2146" name="Picture 98">
          <a:extLst>
            <a:ext uri="{FF2B5EF4-FFF2-40B4-BE49-F238E27FC236}">
              <a16:creationId xmlns:a16="http://schemas.microsoft.com/office/drawing/2014/main" id="{0869329F-EB5B-2399-730F-57F3BA557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12140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18</xdr:col>
      <xdr:colOff>114300</xdr:colOff>
      <xdr:row>118</xdr:row>
      <xdr:rowOff>45720</xdr:rowOff>
    </xdr:to>
    <xdr:pic>
      <xdr:nvPicPr>
        <xdr:cNvPr id="2147" name="Picture 99">
          <a:extLst>
            <a:ext uri="{FF2B5EF4-FFF2-40B4-BE49-F238E27FC236}">
              <a16:creationId xmlns:a16="http://schemas.microsoft.com/office/drawing/2014/main" id="{C0DA485F-9E91-2800-3523-8AD353B80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13969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18</xdr:col>
      <xdr:colOff>114300</xdr:colOff>
      <xdr:row>119</xdr:row>
      <xdr:rowOff>45720</xdr:rowOff>
    </xdr:to>
    <xdr:pic>
      <xdr:nvPicPr>
        <xdr:cNvPr id="2148" name="Picture 100">
          <a:extLst>
            <a:ext uri="{FF2B5EF4-FFF2-40B4-BE49-F238E27FC236}">
              <a16:creationId xmlns:a16="http://schemas.microsoft.com/office/drawing/2014/main" id="{820ED85B-D78A-34E2-75A2-9F8C0D5C6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15798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18</xdr:col>
      <xdr:colOff>114300</xdr:colOff>
      <xdr:row>120</xdr:row>
      <xdr:rowOff>45720</xdr:rowOff>
    </xdr:to>
    <xdr:pic>
      <xdr:nvPicPr>
        <xdr:cNvPr id="2149" name="Picture 101">
          <a:extLst>
            <a:ext uri="{FF2B5EF4-FFF2-40B4-BE49-F238E27FC236}">
              <a16:creationId xmlns:a16="http://schemas.microsoft.com/office/drawing/2014/main" id="{6F673200-E355-229E-2524-82DB34906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17627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18</xdr:col>
      <xdr:colOff>114300</xdr:colOff>
      <xdr:row>121</xdr:row>
      <xdr:rowOff>45720</xdr:rowOff>
    </xdr:to>
    <xdr:pic>
      <xdr:nvPicPr>
        <xdr:cNvPr id="2150" name="Picture 102">
          <a:extLst>
            <a:ext uri="{FF2B5EF4-FFF2-40B4-BE49-F238E27FC236}">
              <a16:creationId xmlns:a16="http://schemas.microsoft.com/office/drawing/2014/main" id="{91C6025D-9E16-DC09-90C4-DFC14FE97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19456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18</xdr:col>
      <xdr:colOff>114300</xdr:colOff>
      <xdr:row>122</xdr:row>
      <xdr:rowOff>45720</xdr:rowOff>
    </xdr:to>
    <xdr:pic>
      <xdr:nvPicPr>
        <xdr:cNvPr id="2151" name="Picture 103">
          <a:extLst>
            <a:ext uri="{FF2B5EF4-FFF2-40B4-BE49-F238E27FC236}">
              <a16:creationId xmlns:a16="http://schemas.microsoft.com/office/drawing/2014/main" id="{7A81C4C9-DD80-D201-8883-9FBCAA4DA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21284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18</xdr:col>
      <xdr:colOff>114300</xdr:colOff>
      <xdr:row>123</xdr:row>
      <xdr:rowOff>45720</xdr:rowOff>
    </xdr:to>
    <xdr:pic>
      <xdr:nvPicPr>
        <xdr:cNvPr id="2152" name="Picture 104">
          <a:extLst>
            <a:ext uri="{FF2B5EF4-FFF2-40B4-BE49-F238E27FC236}">
              <a16:creationId xmlns:a16="http://schemas.microsoft.com/office/drawing/2014/main" id="{79BD4809-981D-DD81-016C-4407917A8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23113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18</xdr:col>
      <xdr:colOff>114300</xdr:colOff>
      <xdr:row>124</xdr:row>
      <xdr:rowOff>45720</xdr:rowOff>
    </xdr:to>
    <xdr:pic>
      <xdr:nvPicPr>
        <xdr:cNvPr id="2153" name="Picture 105">
          <a:extLst>
            <a:ext uri="{FF2B5EF4-FFF2-40B4-BE49-F238E27FC236}">
              <a16:creationId xmlns:a16="http://schemas.microsoft.com/office/drawing/2014/main" id="{A9E574FE-0317-40EF-A25B-B18DB169D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24942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18</xdr:col>
      <xdr:colOff>114300</xdr:colOff>
      <xdr:row>125</xdr:row>
      <xdr:rowOff>45720</xdr:rowOff>
    </xdr:to>
    <xdr:pic>
      <xdr:nvPicPr>
        <xdr:cNvPr id="2154" name="Picture 106">
          <a:extLst>
            <a:ext uri="{FF2B5EF4-FFF2-40B4-BE49-F238E27FC236}">
              <a16:creationId xmlns:a16="http://schemas.microsoft.com/office/drawing/2014/main" id="{F8DB6456-D34D-2ED5-4A25-C7D7DC2C4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26771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18</xdr:col>
      <xdr:colOff>114300</xdr:colOff>
      <xdr:row>126</xdr:row>
      <xdr:rowOff>45720</xdr:rowOff>
    </xdr:to>
    <xdr:pic>
      <xdr:nvPicPr>
        <xdr:cNvPr id="2155" name="Picture 107">
          <a:extLst>
            <a:ext uri="{FF2B5EF4-FFF2-40B4-BE49-F238E27FC236}">
              <a16:creationId xmlns:a16="http://schemas.microsoft.com/office/drawing/2014/main" id="{0033A6E5-0B76-4059-7C32-95ACF7EFB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28600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18</xdr:col>
      <xdr:colOff>114300</xdr:colOff>
      <xdr:row>127</xdr:row>
      <xdr:rowOff>45720</xdr:rowOff>
    </xdr:to>
    <xdr:pic>
      <xdr:nvPicPr>
        <xdr:cNvPr id="2156" name="Picture 108">
          <a:extLst>
            <a:ext uri="{FF2B5EF4-FFF2-40B4-BE49-F238E27FC236}">
              <a16:creationId xmlns:a16="http://schemas.microsoft.com/office/drawing/2014/main" id="{44D14E00-E878-5DE8-9D6E-CB21D96CA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30428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18</xdr:col>
      <xdr:colOff>114300</xdr:colOff>
      <xdr:row>128</xdr:row>
      <xdr:rowOff>45720</xdr:rowOff>
    </xdr:to>
    <xdr:pic>
      <xdr:nvPicPr>
        <xdr:cNvPr id="2157" name="Picture 109">
          <a:extLst>
            <a:ext uri="{FF2B5EF4-FFF2-40B4-BE49-F238E27FC236}">
              <a16:creationId xmlns:a16="http://schemas.microsoft.com/office/drawing/2014/main" id="{76D67EA2-5F72-489F-3810-62D0BD408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32257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18</xdr:col>
      <xdr:colOff>114300</xdr:colOff>
      <xdr:row>129</xdr:row>
      <xdr:rowOff>45720</xdr:rowOff>
    </xdr:to>
    <xdr:pic>
      <xdr:nvPicPr>
        <xdr:cNvPr id="2158" name="Picture 110">
          <a:extLst>
            <a:ext uri="{FF2B5EF4-FFF2-40B4-BE49-F238E27FC236}">
              <a16:creationId xmlns:a16="http://schemas.microsoft.com/office/drawing/2014/main" id="{CD8557AA-FA19-6267-67BA-16379B7C2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34086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18</xdr:col>
      <xdr:colOff>114300</xdr:colOff>
      <xdr:row>130</xdr:row>
      <xdr:rowOff>45720</xdr:rowOff>
    </xdr:to>
    <xdr:pic>
      <xdr:nvPicPr>
        <xdr:cNvPr id="2159" name="Picture 111">
          <a:extLst>
            <a:ext uri="{FF2B5EF4-FFF2-40B4-BE49-F238E27FC236}">
              <a16:creationId xmlns:a16="http://schemas.microsoft.com/office/drawing/2014/main" id="{A44B96E5-43C6-66DC-370D-BE9CE8D28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35915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18</xdr:col>
      <xdr:colOff>114300</xdr:colOff>
      <xdr:row>131</xdr:row>
      <xdr:rowOff>45720</xdr:rowOff>
    </xdr:to>
    <xdr:pic>
      <xdr:nvPicPr>
        <xdr:cNvPr id="2160" name="Picture 112">
          <a:extLst>
            <a:ext uri="{FF2B5EF4-FFF2-40B4-BE49-F238E27FC236}">
              <a16:creationId xmlns:a16="http://schemas.microsoft.com/office/drawing/2014/main" id="{B1E2AED0-F00A-3319-8D69-79500582C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37744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18</xdr:col>
      <xdr:colOff>114300</xdr:colOff>
      <xdr:row>132</xdr:row>
      <xdr:rowOff>45720</xdr:rowOff>
    </xdr:to>
    <xdr:pic>
      <xdr:nvPicPr>
        <xdr:cNvPr id="2161" name="Picture 113">
          <a:extLst>
            <a:ext uri="{FF2B5EF4-FFF2-40B4-BE49-F238E27FC236}">
              <a16:creationId xmlns:a16="http://schemas.microsoft.com/office/drawing/2014/main" id="{3A662873-EEBD-D39D-6269-DAAFE79C9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39572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18</xdr:col>
      <xdr:colOff>114300</xdr:colOff>
      <xdr:row>133</xdr:row>
      <xdr:rowOff>45720</xdr:rowOff>
    </xdr:to>
    <xdr:pic>
      <xdr:nvPicPr>
        <xdr:cNvPr id="2162" name="Picture 114">
          <a:extLst>
            <a:ext uri="{FF2B5EF4-FFF2-40B4-BE49-F238E27FC236}">
              <a16:creationId xmlns:a16="http://schemas.microsoft.com/office/drawing/2014/main" id="{6CD50D8A-8252-1980-F3D0-0C50A5E2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41401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18</xdr:col>
      <xdr:colOff>114300</xdr:colOff>
      <xdr:row>134</xdr:row>
      <xdr:rowOff>45720</xdr:rowOff>
    </xdr:to>
    <xdr:pic>
      <xdr:nvPicPr>
        <xdr:cNvPr id="2163" name="Picture 115">
          <a:extLst>
            <a:ext uri="{FF2B5EF4-FFF2-40B4-BE49-F238E27FC236}">
              <a16:creationId xmlns:a16="http://schemas.microsoft.com/office/drawing/2014/main" id="{F19C01E0-4379-C261-6C7E-34BA06A6B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43230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18</xdr:col>
      <xdr:colOff>114300</xdr:colOff>
      <xdr:row>135</xdr:row>
      <xdr:rowOff>45720</xdr:rowOff>
    </xdr:to>
    <xdr:pic>
      <xdr:nvPicPr>
        <xdr:cNvPr id="2164" name="Picture 116">
          <a:extLst>
            <a:ext uri="{FF2B5EF4-FFF2-40B4-BE49-F238E27FC236}">
              <a16:creationId xmlns:a16="http://schemas.microsoft.com/office/drawing/2014/main" id="{4697B279-5DCF-6461-9911-48D6570DB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45059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18</xdr:col>
      <xdr:colOff>114300</xdr:colOff>
      <xdr:row>136</xdr:row>
      <xdr:rowOff>45720</xdr:rowOff>
    </xdr:to>
    <xdr:pic>
      <xdr:nvPicPr>
        <xdr:cNvPr id="2165" name="Picture 117">
          <a:extLst>
            <a:ext uri="{FF2B5EF4-FFF2-40B4-BE49-F238E27FC236}">
              <a16:creationId xmlns:a16="http://schemas.microsoft.com/office/drawing/2014/main" id="{7FDE516C-248A-1C2B-7BD1-BC4F183FE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46888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18</xdr:col>
      <xdr:colOff>114300</xdr:colOff>
      <xdr:row>137</xdr:row>
      <xdr:rowOff>45720</xdr:rowOff>
    </xdr:to>
    <xdr:pic>
      <xdr:nvPicPr>
        <xdr:cNvPr id="2166" name="Picture 118">
          <a:extLst>
            <a:ext uri="{FF2B5EF4-FFF2-40B4-BE49-F238E27FC236}">
              <a16:creationId xmlns:a16="http://schemas.microsoft.com/office/drawing/2014/main" id="{2B6A80BF-7E85-E5DE-3009-F029C441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48716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18</xdr:col>
      <xdr:colOff>114300</xdr:colOff>
      <xdr:row>138</xdr:row>
      <xdr:rowOff>45720</xdr:rowOff>
    </xdr:to>
    <xdr:pic>
      <xdr:nvPicPr>
        <xdr:cNvPr id="2167" name="Picture 119">
          <a:extLst>
            <a:ext uri="{FF2B5EF4-FFF2-40B4-BE49-F238E27FC236}">
              <a16:creationId xmlns:a16="http://schemas.microsoft.com/office/drawing/2014/main" id="{35A0EA33-A371-F50C-128F-C4A9A9A15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50545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18</xdr:col>
      <xdr:colOff>114300</xdr:colOff>
      <xdr:row>139</xdr:row>
      <xdr:rowOff>45720</xdr:rowOff>
    </xdr:to>
    <xdr:pic>
      <xdr:nvPicPr>
        <xdr:cNvPr id="2168" name="Picture 120">
          <a:extLst>
            <a:ext uri="{FF2B5EF4-FFF2-40B4-BE49-F238E27FC236}">
              <a16:creationId xmlns:a16="http://schemas.microsoft.com/office/drawing/2014/main" id="{81D08AFF-ACB2-1751-CCA0-02F23FBB1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52374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18</xdr:col>
      <xdr:colOff>114300</xdr:colOff>
      <xdr:row>140</xdr:row>
      <xdr:rowOff>45720</xdr:rowOff>
    </xdr:to>
    <xdr:pic>
      <xdr:nvPicPr>
        <xdr:cNvPr id="2169" name="Picture 121">
          <a:extLst>
            <a:ext uri="{FF2B5EF4-FFF2-40B4-BE49-F238E27FC236}">
              <a16:creationId xmlns:a16="http://schemas.microsoft.com/office/drawing/2014/main" id="{6AD5D73A-1CC2-29DE-380A-86ABACF3D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54203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18</xdr:col>
      <xdr:colOff>114300</xdr:colOff>
      <xdr:row>141</xdr:row>
      <xdr:rowOff>45720</xdr:rowOff>
    </xdr:to>
    <xdr:pic>
      <xdr:nvPicPr>
        <xdr:cNvPr id="2170" name="Picture 122">
          <a:extLst>
            <a:ext uri="{FF2B5EF4-FFF2-40B4-BE49-F238E27FC236}">
              <a16:creationId xmlns:a16="http://schemas.microsoft.com/office/drawing/2014/main" id="{5A79C215-37B2-ADA5-A5A7-599DC9240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56032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18</xdr:col>
      <xdr:colOff>114300</xdr:colOff>
      <xdr:row>142</xdr:row>
      <xdr:rowOff>45720</xdr:rowOff>
    </xdr:to>
    <xdr:pic>
      <xdr:nvPicPr>
        <xdr:cNvPr id="2171" name="Picture 123">
          <a:extLst>
            <a:ext uri="{FF2B5EF4-FFF2-40B4-BE49-F238E27FC236}">
              <a16:creationId xmlns:a16="http://schemas.microsoft.com/office/drawing/2014/main" id="{DC43A019-3418-B9C6-B121-C167693A6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57860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18</xdr:col>
      <xdr:colOff>114300</xdr:colOff>
      <xdr:row>143</xdr:row>
      <xdr:rowOff>45720</xdr:rowOff>
    </xdr:to>
    <xdr:pic>
      <xdr:nvPicPr>
        <xdr:cNvPr id="2172" name="Picture 124">
          <a:extLst>
            <a:ext uri="{FF2B5EF4-FFF2-40B4-BE49-F238E27FC236}">
              <a16:creationId xmlns:a16="http://schemas.microsoft.com/office/drawing/2014/main" id="{B5350AFC-2A87-2D9E-A0AE-54DBFE52B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59689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18</xdr:col>
      <xdr:colOff>114300</xdr:colOff>
      <xdr:row>144</xdr:row>
      <xdr:rowOff>45720</xdr:rowOff>
    </xdr:to>
    <xdr:pic>
      <xdr:nvPicPr>
        <xdr:cNvPr id="2173" name="Picture 125">
          <a:extLst>
            <a:ext uri="{FF2B5EF4-FFF2-40B4-BE49-F238E27FC236}">
              <a16:creationId xmlns:a16="http://schemas.microsoft.com/office/drawing/2014/main" id="{E9E4ACCC-2EE6-6BEF-D9BE-0B80245EE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61518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18</xdr:col>
      <xdr:colOff>114300</xdr:colOff>
      <xdr:row>145</xdr:row>
      <xdr:rowOff>45720</xdr:rowOff>
    </xdr:to>
    <xdr:pic>
      <xdr:nvPicPr>
        <xdr:cNvPr id="2174" name="Picture 126">
          <a:extLst>
            <a:ext uri="{FF2B5EF4-FFF2-40B4-BE49-F238E27FC236}">
              <a16:creationId xmlns:a16="http://schemas.microsoft.com/office/drawing/2014/main" id="{0D7743D1-A1C5-1798-114A-781B567A4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63347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18</xdr:col>
      <xdr:colOff>114300</xdr:colOff>
      <xdr:row>146</xdr:row>
      <xdr:rowOff>45720</xdr:rowOff>
    </xdr:to>
    <xdr:pic>
      <xdr:nvPicPr>
        <xdr:cNvPr id="2175" name="Picture 127">
          <a:extLst>
            <a:ext uri="{FF2B5EF4-FFF2-40B4-BE49-F238E27FC236}">
              <a16:creationId xmlns:a16="http://schemas.microsoft.com/office/drawing/2014/main" id="{F8CA6A0A-87B8-5FE1-A47B-BC8BE9580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65176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18</xdr:col>
      <xdr:colOff>114300</xdr:colOff>
      <xdr:row>147</xdr:row>
      <xdr:rowOff>45720</xdr:rowOff>
    </xdr:to>
    <xdr:pic>
      <xdr:nvPicPr>
        <xdr:cNvPr id="2176" name="Picture 128">
          <a:extLst>
            <a:ext uri="{FF2B5EF4-FFF2-40B4-BE49-F238E27FC236}">
              <a16:creationId xmlns:a16="http://schemas.microsoft.com/office/drawing/2014/main" id="{2F051DF1-B53D-4A1A-64CE-1CB802576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67004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18</xdr:col>
      <xdr:colOff>114300</xdr:colOff>
      <xdr:row>148</xdr:row>
      <xdr:rowOff>45720</xdr:rowOff>
    </xdr:to>
    <xdr:pic>
      <xdr:nvPicPr>
        <xdr:cNvPr id="2177" name="Picture 129">
          <a:extLst>
            <a:ext uri="{FF2B5EF4-FFF2-40B4-BE49-F238E27FC236}">
              <a16:creationId xmlns:a16="http://schemas.microsoft.com/office/drawing/2014/main" id="{BA22305F-6E6C-D7BC-2941-BD9C89B2C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68833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18</xdr:col>
      <xdr:colOff>114300</xdr:colOff>
      <xdr:row>149</xdr:row>
      <xdr:rowOff>45720</xdr:rowOff>
    </xdr:to>
    <xdr:pic>
      <xdr:nvPicPr>
        <xdr:cNvPr id="2178" name="Picture 130">
          <a:extLst>
            <a:ext uri="{FF2B5EF4-FFF2-40B4-BE49-F238E27FC236}">
              <a16:creationId xmlns:a16="http://schemas.microsoft.com/office/drawing/2014/main" id="{758A9FFE-03DC-FBB9-9694-B4E820B29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70662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1</xdr:col>
      <xdr:colOff>22860</xdr:colOff>
      <xdr:row>151</xdr:row>
      <xdr:rowOff>121920</xdr:rowOff>
    </xdr:to>
    <xdr:pic>
      <xdr:nvPicPr>
        <xdr:cNvPr id="2179" name="Picture 131">
          <a:extLst>
            <a:ext uri="{FF2B5EF4-FFF2-40B4-BE49-F238E27FC236}">
              <a16:creationId xmlns:a16="http://schemas.microsoft.com/office/drawing/2014/main" id="{B3E418B7-0A8A-AD7F-2163-1E739615D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3200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18</xdr:col>
      <xdr:colOff>114300</xdr:colOff>
      <xdr:row>152</xdr:row>
      <xdr:rowOff>45720</xdr:rowOff>
    </xdr:to>
    <xdr:pic>
      <xdr:nvPicPr>
        <xdr:cNvPr id="2180" name="Picture 132">
          <a:extLst>
            <a:ext uri="{FF2B5EF4-FFF2-40B4-BE49-F238E27FC236}">
              <a16:creationId xmlns:a16="http://schemas.microsoft.com/office/drawing/2014/main" id="{43FC0949-0189-64C8-EC4B-8E6765598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76148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18</xdr:col>
      <xdr:colOff>114300</xdr:colOff>
      <xdr:row>153</xdr:row>
      <xdr:rowOff>45720</xdr:rowOff>
    </xdr:to>
    <xdr:pic>
      <xdr:nvPicPr>
        <xdr:cNvPr id="2181" name="Picture 133">
          <a:extLst>
            <a:ext uri="{FF2B5EF4-FFF2-40B4-BE49-F238E27FC236}">
              <a16:creationId xmlns:a16="http://schemas.microsoft.com/office/drawing/2014/main" id="{58336870-4887-DE87-4B1C-1198B5FE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77977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18</xdr:col>
      <xdr:colOff>114300</xdr:colOff>
      <xdr:row>154</xdr:row>
      <xdr:rowOff>45720</xdr:rowOff>
    </xdr:to>
    <xdr:pic>
      <xdr:nvPicPr>
        <xdr:cNvPr id="2182" name="Picture 134">
          <a:extLst>
            <a:ext uri="{FF2B5EF4-FFF2-40B4-BE49-F238E27FC236}">
              <a16:creationId xmlns:a16="http://schemas.microsoft.com/office/drawing/2014/main" id="{16B7E289-C5F4-ED53-5A00-EE8B6A9E1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79806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1</xdr:col>
      <xdr:colOff>22860</xdr:colOff>
      <xdr:row>156</xdr:row>
      <xdr:rowOff>121920</xdr:rowOff>
    </xdr:to>
    <xdr:pic>
      <xdr:nvPicPr>
        <xdr:cNvPr id="2183" name="Picture 135">
          <a:extLst>
            <a:ext uri="{FF2B5EF4-FFF2-40B4-BE49-F238E27FC236}">
              <a16:creationId xmlns:a16="http://schemas.microsoft.com/office/drawing/2014/main" id="{D4B4CEE1-A47A-4A47-76D3-71C8361D7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4640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18</xdr:col>
      <xdr:colOff>114300</xdr:colOff>
      <xdr:row>157</xdr:row>
      <xdr:rowOff>45720</xdr:rowOff>
    </xdr:to>
    <xdr:pic>
      <xdr:nvPicPr>
        <xdr:cNvPr id="2184" name="Picture 136">
          <a:extLst>
            <a:ext uri="{FF2B5EF4-FFF2-40B4-BE49-F238E27FC236}">
              <a16:creationId xmlns:a16="http://schemas.microsoft.com/office/drawing/2014/main" id="{C140EE5B-AE88-2F8C-9566-8C84B5C8B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85292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18</xdr:col>
      <xdr:colOff>114300</xdr:colOff>
      <xdr:row>158</xdr:row>
      <xdr:rowOff>45720</xdr:rowOff>
    </xdr:to>
    <xdr:pic>
      <xdr:nvPicPr>
        <xdr:cNvPr id="2185" name="Picture 137">
          <a:extLst>
            <a:ext uri="{FF2B5EF4-FFF2-40B4-BE49-F238E27FC236}">
              <a16:creationId xmlns:a16="http://schemas.microsoft.com/office/drawing/2014/main" id="{D01FF142-BA7F-4405-730A-8C7926362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87121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18</xdr:col>
      <xdr:colOff>114300</xdr:colOff>
      <xdr:row>159</xdr:row>
      <xdr:rowOff>45720</xdr:rowOff>
    </xdr:to>
    <xdr:pic>
      <xdr:nvPicPr>
        <xdr:cNvPr id="2186" name="Picture 138">
          <a:extLst>
            <a:ext uri="{FF2B5EF4-FFF2-40B4-BE49-F238E27FC236}">
              <a16:creationId xmlns:a16="http://schemas.microsoft.com/office/drawing/2014/main" id="{4A2186C0-6B63-C42B-2118-21747B552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5540" y="288950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1</xdr:col>
      <xdr:colOff>22860</xdr:colOff>
      <xdr:row>161</xdr:row>
      <xdr:rowOff>121920</xdr:rowOff>
    </xdr:to>
    <xdr:sp macro="" textlink="">
      <xdr:nvSpPr>
        <xdr:cNvPr id="2187" name="AutoShape 139">
          <a:extLst>
            <a:ext uri="{FF2B5EF4-FFF2-40B4-BE49-F238E27FC236}">
              <a16:creationId xmlns:a16="http://schemas.microsoft.com/office/drawing/2014/main" id="{25FA6E3F-ED40-443F-97DB-BF0BD38FFFEE}"/>
            </a:ext>
          </a:extLst>
        </xdr:cNvPr>
        <xdr:cNvSpPr>
          <a:spLocks noChangeAspect="1" noChangeArrowheads="1"/>
        </xdr:cNvSpPr>
      </xdr:nvSpPr>
      <xdr:spPr bwMode="auto">
        <a:xfrm>
          <a:off x="0" y="2926080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188" name="AutoShape 140">
          <a:extLst>
            <a:ext uri="{FF2B5EF4-FFF2-40B4-BE49-F238E27FC236}">
              <a16:creationId xmlns:a16="http://schemas.microsoft.com/office/drawing/2014/main" id="{FD3079FA-66DE-A9ED-3B02-4CC053D625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189" name="AutoShape 141">
          <a:extLst>
            <a:ext uri="{FF2B5EF4-FFF2-40B4-BE49-F238E27FC236}">
              <a16:creationId xmlns:a16="http://schemas.microsoft.com/office/drawing/2014/main" id="{0286C011-49BD-2E86-3DB4-76785781F95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190" name="AutoShape 142">
          <a:extLst>
            <a:ext uri="{FF2B5EF4-FFF2-40B4-BE49-F238E27FC236}">
              <a16:creationId xmlns:a16="http://schemas.microsoft.com/office/drawing/2014/main" id="{9AD10B38-0E27-D806-A1E4-A2B10724FFC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191" name="AutoShape 143">
          <a:extLst>
            <a:ext uri="{FF2B5EF4-FFF2-40B4-BE49-F238E27FC236}">
              <a16:creationId xmlns:a16="http://schemas.microsoft.com/office/drawing/2014/main" id="{3C05C564-487C-A908-70D5-DB6158FA763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192" name="AutoShape 144">
          <a:extLst>
            <a:ext uri="{FF2B5EF4-FFF2-40B4-BE49-F238E27FC236}">
              <a16:creationId xmlns:a16="http://schemas.microsoft.com/office/drawing/2014/main" id="{8683C8B4-A482-CCEA-8C47-06E08EF4E6F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193" name="AutoShape 145">
          <a:extLst>
            <a:ext uri="{FF2B5EF4-FFF2-40B4-BE49-F238E27FC236}">
              <a16:creationId xmlns:a16="http://schemas.microsoft.com/office/drawing/2014/main" id="{42721CED-1C41-61AC-B72E-6F87C54B913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194" name="AutoShape 146">
          <a:extLst>
            <a:ext uri="{FF2B5EF4-FFF2-40B4-BE49-F238E27FC236}">
              <a16:creationId xmlns:a16="http://schemas.microsoft.com/office/drawing/2014/main" id="{CDC49B3D-495F-E9D7-684C-B41800A20BC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195" name="AutoShape 147">
          <a:extLst>
            <a:ext uri="{FF2B5EF4-FFF2-40B4-BE49-F238E27FC236}">
              <a16:creationId xmlns:a16="http://schemas.microsoft.com/office/drawing/2014/main" id="{EDA65D76-509F-EBD3-A177-CE031E60973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196" name="AutoShape 148">
          <a:extLst>
            <a:ext uri="{FF2B5EF4-FFF2-40B4-BE49-F238E27FC236}">
              <a16:creationId xmlns:a16="http://schemas.microsoft.com/office/drawing/2014/main" id="{D6E4CADD-CE30-A411-64D7-41C98D2EC9A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197" name="AutoShape 149">
          <a:extLst>
            <a:ext uri="{FF2B5EF4-FFF2-40B4-BE49-F238E27FC236}">
              <a16:creationId xmlns:a16="http://schemas.microsoft.com/office/drawing/2014/main" id="{2DBB8937-D678-406E-1C82-DB3472D0642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198" name="AutoShape 150">
          <a:extLst>
            <a:ext uri="{FF2B5EF4-FFF2-40B4-BE49-F238E27FC236}">
              <a16:creationId xmlns:a16="http://schemas.microsoft.com/office/drawing/2014/main" id="{E7736062-7200-BC2B-9EF1-F242DFA07E6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199" name="AutoShape 151">
          <a:extLst>
            <a:ext uri="{FF2B5EF4-FFF2-40B4-BE49-F238E27FC236}">
              <a16:creationId xmlns:a16="http://schemas.microsoft.com/office/drawing/2014/main" id="{4C809C6F-7115-8E03-93C9-6D05EB99CCC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200" name="AutoShape 152">
          <a:extLst>
            <a:ext uri="{FF2B5EF4-FFF2-40B4-BE49-F238E27FC236}">
              <a16:creationId xmlns:a16="http://schemas.microsoft.com/office/drawing/2014/main" id="{2CBB4678-2A77-C103-9956-64730DBE49F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201" name="AutoShape 153">
          <a:extLst>
            <a:ext uri="{FF2B5EF4-FFF2-40B4-BE49-F238E27FC236}">
              <a16:creationId xmlns:a16="http://schemas.microsoft.com/office/drawing/2014/main" id="{543197EB-755A-A6A0-DCF8-C075971146B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202" name="AutoShape 154">
          <a:extLst>
            <a:ext uri="{FF2B5EF4-FFF2-40B4-BE49-F238E27FC236}">
              <a16:creationId xmlns:a16="http://schemas.microsoft.com/office/drawing/2014/main" id="{89735FD3-51BF-673D-54CB-7801083F629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203" name="AutoShape 155">
          <a:extLst>
            <a:ext uri="{FF2B5EF4-FFF2-40B4-BE49-F238E27FC236}">
              <a16:creationId xmlns:a16="http://schemas.microsoft.com/office/drawing/2014/main" id="{4741C420-B4E7-B9BB-4FAC-9A5D0CB218E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204" name="AutoShape 156">
          <a:extLst>
            <a:ext uri="{FF2B5EF4-FFF2-40B4-BE49-F238E27FC236}">
              <a16:creationId xmlns:a16="http://schemas.microsoft.com/office/drawing/2014/main" id="{FF02BDD4-3889-FAF7-D502-56387B9E259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205" name="AutoShape 157">
          <a:extLst>
            <a:ext uri="{FF2B5EF4-FFF2-40B4-BE49-F238E27FC236}">
              <a16:creationId xmlns:a16="http://schemas.microsoft.com/office/drawing/2014/main" id="{FB32B594-2779-7AD4-8A38-0C63A8611C6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206" name="AutoShape 158">
          <a:extLst>
            <a:ext uri="{FF2B5EF4-FFF2-40B4-BE49-F238E27FC236}">
              <a16:creationId xmlns:a16="http://schemas.microsoft.com/office/drawing/2014/main" id="{F5BFA2F4-12F4-DB5E-2307-3CD86652C19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207" name="AutoShape 159">
          <a:extLst>
            <a:ext uri="{FF2B5EF4-FFF2-40B4-BE49-F238E27FC236}">
              <a16:creationId xmlns:a16="http://schemas.microsoft.com/office/drawing/2014/main" id="{2F21BC34-0952-4C00-3F82-B44B2883C5F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208" name="AutoShape 160">
          <a:extLst>
            <a:ext uri="{FF2B5EF4-FFF2-40B4-BE49-F238E27FC236}">
              <a16:creationId xmlns:a16="http://schemas.microsoft.com/office/drawing/2014/main" id="{64E076FD-4D04-2FEF-ACA9-A3A36676491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209" name="AutoShape 161">
          <a:extLst>
            <a:ext uri="{FF2B5EF4-FFF2-40B4-BE49-F238E27FC236}">
              <a16:creationId xmlns:a16="http://schemas.microsoft.com/office/drawing/2014/main" id="{8A28D62B-989A-0AE8-A68C-1E9CB78F4D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210" name="AutoShape 162">
          <a:extLst>
            <a:ext uri="{FF2B5EF4-FFF2-40B4-BE49-F238E27FC236}">
              <a16:creationId xmlns:a16="http://schemas.microsoft.com/office/drawing/2014/main" id="{3AF830EE-4239-F08B-317B-9BB8DE7E20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211" name="AutoShape 163">
          <a:extLst>
            <a:ext uri="{FF2B5EF4-FFF2-40B4-BE49-F238E27FC236}">
              <a16:creationId xmlns:a16="http://schemas.microsoft.com/office/drawing/2014/main" id="{F376DA3A-FEA8-E771-C3ED-42B80A8FFA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212" name="AutoShape 164">
          <a:extLst>
            <a:ext uri="{FF2B5EF4-FFF2-40B4-BE49-F238E27FC236}">
              <a16:creationId xmlns:a16="http://schemas.microsoft.com/office/drawing/2014/main" id="{76FF0249-FEB6-2C05-F4FC-4651101485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213" name="AutoShape 165">
          <a:extLst>
            <a:ext uri="{FF2B5EF4-FFF2-40B4-BE49-F238E27FC236}">
              <a16:creationId xmlns:a16="http://schemas.microsoft.com/office/drawing/2014/main" id="{1C745DBC-903F-C49B-9E02-8B4A3A8E594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214" name="AutoShape 166">
          <a:extLst>
            <a:ext uri="{FF2B5EF4-FFF2-40B4-BE49-F238E27FC236}">
              <a16:creationId xmlns:a16="http://schemas.microsoft.com/office/drawing/2014/main" id="{47067AEA-966C-90B1-54A0-657C093AD9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215" name="AutoShape 167">
          <a:extLst>
            <a:ext uri="{FF2B5EF4-FFF2-40B4-BE49-F238E27FC236}">
              <a16:creationId xmlns:a16="http://schemas.microsoft.com/office/drawing/2014/main" id="{C83DE72F-5AE3-8039-6749-00D57D21703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216" name="AutoShape 168">
          <a:extLst>
            <a:ext uri="{FF2B5EF4-FFF2-40B4-BE49-F238E27FC236}">
              <a16:creationId xmlns:a16="http://schemas.microsoft.com/office/drawing/2014/main" id="{509E61F2-0DC6-DC70-2DA4-A86A0D10CB6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217" name="AutoShape 169">
          <a:extLst>
            <a:ext uri="{FF2B5EF4-FFF2-40B4-BE49-F238E27FC236}">
              <a16:creationId xmlns:a16="http://schemas.microsoft.com/office/drawing/2014/main" id="{C0012569-ECF3-AE72-76EE-028321666EC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218" name="AutoShape 170">
          <a:extLst>
            <a:ext uri="{FF2B5EF4-FFF2-40B4-BE49-F238E27FC236}">
              <a16:creationId xmlns:a16="http://schemas.microsoft.com/office/drawing/2014/main" id="{74E9CCDD-4BE9-F827-7A08-F4E34F9B09E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219" name="AutoShape 171">
          <a:extLst>
            <a:ext uri="{FF2B5EF4-FFF2-40B4-BE49-F238E27FC236}">
              <a16:creationId xmlns:a16="http://schemas.microsoft.com/office/drawing/2014/main" id="{0F0534AD-8AB5-C09C-568B-83E3C6CB75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220" name="AutoShape 172">
          <a:extLst>
            <a:ext uri="{FF2B5EF4-FFF2-40B4-BE49-F238E27FC236}">
              <a16:creationId xmlns:a16="http://schemas.microsoft.com/office/drawing/2014/main" id="{FCCD0D6D-3BDB-EB9B-8243-EC8A5587B6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221" name="AutoShape 173">
          <a:extLst>
            <a:ext uri="{FF2B5EF4-FFF2-40B4-BE49-F238E27FC236}">
              <a16:creationId xmlns:a16="http://schemas.microsoft.com/office/drawing/2014/main" id="{08F461D7-2F81-DAB9-67B2-E5B888C73F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222" name="AutoShape 174">
          <a:extLst>
            <a:ext uri="{FF2B5EF4-FFF2-40B4-BE49-F238E27FC236}">
              <a16:creationId xmlns:a16="http://schemas.microsoft.com/office/drawing/2014/main" id="{84B83566-12DD-32A5-397B-713099550E5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223" name="AutoShape 175">
          <a:extLst>
            <a:ext uri="{FF2B5EF4-FFF2-40B4-BE49-F238E27FC236}">
              <a16:creationId xmlns:a16="http://schemas.microsoft.com/office/drawing/2014/main" id="{2E0734F1-11E2-C71D-6D8B-77436E6DE1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224" name="AutoShape 176">
          <a:extLst>
            <a:ext uri="{FF2B5EF4-FFF2-40B4-BE49-F238E27FC236}">
              <a16:creationId xmlns:a16="http://schemas.microsoft.com/office/drawing/2014/main" id="{95A5E6FA-81A6-C76B-2A43-222CAC41E3C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225" name="AutoShape 177">
          <a:extLst>
            <a:ext uri="{FF2B5EF4-FFF2-40B4-BE49-F238E27FC236}">
              <a16:creationId xmlns:a16="http://schemas.microsoft.com/office/drawing/2014/main" id="{7ABE7BA3-5719-B9F7-4184-D4F69A956B8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226" name="AutoShape 178">
          <a:extLst>
            <a:ext uri="{FF2B5EF4-FFF2-40B4-BE49-F238E27FC236}">
              <a16:creationId xmlns:a16="http://schemas.microsoft.com/office/drawing/2014/main" id="{E32870BC-A201-2D05-A368-E0C847B4781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227" name="AutoShape 179">
          <a:extLst>
            <a:ext uri="{FF2B5EF4-FFF2-40B4-BE49-F238E27FC236}">
              <a16:creationId xmlns:a16="http://schemas.microsoft.com/office/drawing/2014/main" id="{033548F5-5B9D-E705-C9CB-675456C2EA4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0</xdr:rowOff>
    </xdr:to>
    <xdr:sp macro="" textlink="">
      <xdr:nvSpPr>
        <xdr:cNvPr id="2228" name="AutoShape 180">
          <a:extLst>
            <a:ext uri="{FF2B5EF4-FFF2-40B4-BE49-F238E27FC236}">
              <a16:creationId xmlns:a16="http://schemas.microsoft.com/office/drawing/2014/main" id="{8F0F31E2-B663-6640-87C6-00FCB9D0B74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365760</xdr:rowOff>
    </xdr:to>
    <xdr:sp macro="" textlink="">
      <xdr:nvSpPr>
        <xdr:cNvPr id="3252" name="AutoShape 180">
          <a:extLst>
            <a:ext uri="{FF2B5EF4-FFF2-40B4-BE49-F238E27FC236}">
              <a16:creationId xmlns:a16="http://schemas.microsoft.com/office/drawing/2014/main" id="{D6433DE4-ABEF-793D-0CBD-52D3529C3E1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365760</xdr:rowOff>
    </xdr:to>
    <xdr:sp macro="" textlink="">
      <xdr:nvSpPr>
        <xdr:cNvPr id="3251" name="AutoShape 179">
          <a:extLst>
            <a:ext uri="{FF2B5EF4-FFF2-40B4-BE49-F238E27FC236}">
              <a16:creationId xmlns:a16="http://schemas.microsoft.com/office/drawing/2014/main" id="{87484DDE-EACC-C759-56BA-8AF1A78F57B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365760</xdr:rowOff>
    </xdr:to>
    <xdr:sp macro="" textlink="">
      <xdr:nvSpPr>
        <xdr:cNvPr id="3250" name="AutoShape 178">
          <a:extLst>
            <a:ext uri="{FF2B5EF4-FFF2-40B4-BE49-F238E27FC236}">
              <a16:creationId xmlns:a16="http://schemas.microsoft.com/office/drawing/2014/main" id="{95491785-AC82-7D94-4309-AA127102895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210</xdr:row>
      <xdr:rowOff>0</xdr:rowOff>
    </xdr:from>
    <xdr:to>
      <xdr:col>18</xdr:col>
      <xdr:colOff>114300</xdr:colOff>
      <xdr:row>211</xdr:row>
      <xdr:rowOff>45720</xdr:rowOff>
    </xdr:to>
    <xdr:pic>
      <xdr:nvPicPr>
        <xdr:cNvPr id="3249" name="Picture 177">
          <a:extLst>
            <a:ext uri="{FF2B5EF4-FFF2-40B4-BE49-F238E27FC236}">
              <a16:creationId xmlns:a16="http://schemas.microsoft.com/office/drawing/2014/main" id="{C8F606E3-8E5F-E056-6A41-80C60B7FA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387477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209</xdr:row>
      <xdr:rowOff>0</xdr:rowOff>
    </xdr:from>
    <xdr:to>
      <xdr:col>18</xdr:col>
      <xdr:colOff>114300</xdr:colOff>
      <xdr:row>210</xdr:row>
      <xdr:rowOff>45720</xdr:rowOff>
    </xdr:to>
    <xdr:pic>
      <xdr:nvPicPr>
        <xdr:cNvPr id="3248" name="Picture 176">
          <a:extLst>
            <a:ext uri="{FF2B5EF4-FFF2-40B4-BE49-F238E27FC236}">
              <a16:creationId xmlns:a16="http://schemas.microsoft.com/office/drawing/2014/main" id="{503F8D4E-9C20-56DE-F1B7-690A3747A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385648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1</xdr:col>
      <xdr:colOff>22860</xdr:colOff>
      <xdr:row>209</xdr:row>
      <xdr:rowOff>121920</xdr:rowOff>
    </xdr:to>
    <xdr:pic>
      <xdr:nvPicPr>
        <xdr:cNvPr id="3247" name="Picture 175">
          <a:extLst>
            <a:ext uri="{FF2B5EF4-FFF2-40B4-BE49-F238E27FC236}">
              <a16:creationId xmlns:a16="http://schemas.microsoft.com/office/drawing/2014/main" id="{530C745F-46AA-A2AD-AABB-3052A91FF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8194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18</xdr:col>
      <xdr:colOff>114300</xdr:colOff>
      <xdr:row>207</xdr:row>
      <xdr:rowOff>45720</xdr:rowOff>
    </xdr:to>
    <xdr:pic>
      <xdr:nvPicPr>
        <xdr:cNvPr id="3246" name="Picture 174">
          <a:extLst>
            <a:ext uri="{FF2B5EF4-FFF2-40B4-BE49-F238E27FC236}">
              <a16:creationId xmlns:a16="http://schemas.microsoft.com/office/drawing/2014/main" id="{8113B74B-8844-98DA-11B0-CA8B5468F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380161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1</xdr:col>
      <xdr:colOff>22860</xdr:colOff>
      <xdr:row>206</xdr:row>
      <xdr:rowOff>121920</xdr:rowOff>
    </xdr:to>
    <xdr:pic>
      <xdr:nvPicPr>
        <xdr:cNvPr id="3245" name="Picture 173">
          <a:extLst>
            <a:ext uri="{FF2B5EF4-FFF2-40B4-BE49-F238E27FC236}">
              <a16:creationId xmlns:a16="http://schemas.microsoft.com/office/drawing/2014/main" id="{32C3B3A4-D3C3-B57C-FD1A-CFF2B1B2E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3330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203</xdr:row>
      <xdr:rowOff>0</xdr:rowOff>
    </xdr:from>
    <xdr:to>
      <xdr:col>18</xdr:col>
      <xdr:colOff>114300</xdr:colOff>
      <xdr:row>204</xdr:row>
      <xdr:rowOff>45720</xdr:rowOff>
    </xdr:to>
    <xdr:pic>
      <xdr:nvPicPr>
        <xdr:cNvPr id="3244" name="Picture 172">
          <a:extLst>
            <a:ext uri="{FF2B5EF4-FFF2-40B4-BE49-F238E27FC236}">
              <a16:creationId xmlns:a16="http://schemas.microsoft.com/office/drawing/2014/main" id="{06360D07-F6D4-79FD-EB3F-E4A31948D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374675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1</xdr:col>
      <xdr:colOff>22860</xdr:colOff>
      <xdr:row>203</xdr:row>
      <xdr:rowOff>121920</xdr:rowOff>
    </xdr:to>
    <xdr:pic>
      <xdr:nvPicPr>
        <xdr:cNvPr id="3243" name="Picture 171">
          <a:extLst>
            <a:ext uri="{FF2B5EF4-FFF2-40B4-BE49-F238E27FC236}">
              <a16:creationId xmlns:a16="http://schemas.microsoft.com/office/drawing/2014/main" id="{C5ED5DA9-94C6-EEE9-0AE2-0CABC38A5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8466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200</xdr:row>
      <xdr:rowOff>0</xdr:rowOff>
    </xdr:from>
    <xdr:to>
      <xdr:col>18</xdr:col>
      <xdr:colOff>114300</xdr:colOff>
      <xdr:row>201</xdr:row>
      <xdr:rowOff>45720</xdr:rowOff>
    </xdr:to>
    <xdr:pic>
      <xdr:nvPicPr>
        <xdr:cNvPr id="3242" name="Picture 170">
          <a:extLst>
            <a:ext uri="{FF2B5EF4-FFF2-40B4-BE49-F238E27FC236}">
              <a16:creationId xmlns:a16="http://schemas.microsoft.com/office/drawing/2014/main" id="{C726082D-C35F-1D75-4E26-E3AFDB4FC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369189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18</xdr:col>
      <xdr:colOff>114300</xdr:colOff>
      <xdr:row>200</xdr:row>
      <xdr:rowOff>45720</xdr:rowOff>
    </xdr:to>
    <xdr:pic>
      <xdr:nvPicPr>
        <xdr:cNvPr id="3241" name="Picture 169">
          <a:extLst>
            <a:ext uri="{FF2B5EF4-FFF2-40B4-BE49-F238E27FC236}">
              <a16:creationId xmlns:a16="http://schemas.microsoft.com/office/drawing/2014/main" id="{7FBD882B-2CE7-0EA6-AF31-5B1E20C22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367360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1</xdr:col>
      <xdr:colOff>22860</xdr:colOff>
      <xdr:row>199</xdr:row>
      <xdr:rowOff>121920</xdr:rowOff>
    </xdr:to>
    <xdr:pic>
      <xdr:nvPicPr>
        <xdr:cNvPr id="3240" name="Picture 168">
          <a:extLst>
            <a:ext uri="{FF2B5EF4-FFF2-40B4-BE49-F238E27FC236}">
              <a16:creationId xmlns:a16="http://schemas.microsoft.com/office/drawing/2014/main" id="{84ECAF55-483D-E63C-B590-BDBE26427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5314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18</xdr:col>
      <xdr:colOff>114300</xdr:colOff>
      <xdr:row>197</xdr:row>
      <xdr:rowOff>45720</xdr:rowOff>
    </xdr:to>
    <xdr:pic>
      <xdr:nvPicPr>
        <xdr:cNvPr id="3239" name="Picture 167">
          <a:extLst>
            <a:ext uri="{FF2B5EF4-FFF2-40B4-BE49-F238E27FC236}">
              <a16:creationId xmlns:a16="http://schemas.microsoft.com/office/drawing/2014/main" id="{A31DADB2-93B4-A3A5-0B7A-AC5933323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361873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1</xdr:col>
      <xdr:colOff>22860</xdr:colOff>
      <xdr:row>196</xdr:row>
      <xdr:rowOff>121920</xdr:rowOff>
    </xdr:to>
    <xdr:pic>
      <xdr:nvPicPr>
        <xdr:cNvPr id="3238" name="Picture 166">
          <a:extLst>
            <a:ext uri="{FF2B5EF4-FFF2-40B4-BE49-F238E27FC236}">
              <a16:creationId xmlns:a16="http://schemas.microsoft.com/office/drawing/2014/main" id="{76367DC2-75D0-FC6A-7C58-F322A34DF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18</xdr:col>
      <xdr:colOff>114300</xdr:colOff>
      <xdr:row>194</xdr:row>
      <xdr:rowOff>45720</xdr:rowOff>
    </xdr:to>
    <xdr:pic>
      <xdr:nvPicPr>
        <xdr:cNvPr id="3237" name="Picture 165">
          <a:extLst>
            <a:ext uri="{FF2B5EF4-FFF2-40B4-BE49-F238E27FC236}">
              <a16:creationId xmlns:a16="http://schemas.microsoft.com/office/drawing/2014/main" id="{19CC8DD5-19EF-1988-4E25-D143F887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356387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18</xdr:col>
      <xdr:colOff>114300</xdr:colOff>
      <xdr:row>193</xdr:row>
      <xdr:rowOff>45720</xdr:rowOff>
    </xdr:to>
    <xdr:pic>
      <xdr:nvPicPr>
        <xdr:cNvPr id="3236" name="Picture 164">
          <a:extLst>
            <a:ext uri="{FF2B5EF4-FFF2-40B4-BE49-F238E27FC236}">
              <a16:creationId xmlns:a16="http://schemas.microsoft.com/office/drawing/2014/main" id="{407B531A-8A83-F1A4-31DB-9D7ED0542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354558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1</xdr:col>
      <xdr:colOff>22860</xdr:colOff>
      <xdr:row>192</xdr:row>
      <xdr:rowOff>121920</xdr:rowOff>
    </xdr:to>
    <xdr:pic>
      <xdr:nvPicPr>
        <xdr:cNvPr id="3235" name="Picture 163">
          <a:extLst>
            <a:ext uri="{FF2B5EF4-FFF2-40B4-BE49-F238E27FC236}">
              <a16:creationId xmlns:a16="http://schemas.microsoft.com/office/drawing/2014/main" id="{EC0F10D7-4A47-8895-F416-E16A1DB00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7298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18</xdr:col>
      <xdr:colOff>114300</xdr:colOff>
      <xdr:row>190</xdr:row>
      <xdr:rowOff>45720</xdr:rowOff>
    </xdr:to>
    <xdr:pic>
      <xdr:nvPicPr>
        <xdr:cNvPr id="3234" name="Picture 162">
          <a:extLst>
            <a:ext uri="{FF2B5EF4-FFF2-40B4-BE49-F238E27FC236}">
              <a16:creationId xmlns:a16="http://schemas.microsoft.com/office/drawing/2014/main" id="{DA84C24F-A7BE-395F-E5DF-521318908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349072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18</xdr:col>
      <xdr:colOff>114300</xdr:colOff>
      <xdr:row>189</xdr:row>
      <xdr:rowOff>45720</xdr:rowOff>
    </xdr:to>
    <xdr:pic>
      <xdr:nvPicPr>
        <xdr:cNvPr id="3233" name="Picture 161">
          <a:extLst>
            <a:ext uri="{FF2B5EF4-FFF2-40B4-BE49-F238E27FC236}">
              <a16:creationId xmlns:a16="http://schemas.microsoft.com/office/drawing/2014/main" id="{C1D46F6B-64B5-ACCE-7433-2BD6C6172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347243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1</xdr:col>
      <xdr:colOff>22860</xdr:colOff>
      <xdr:row>188</xdr:row>
      <xdr:rowOff>121920</xdr:rowOff>
    </xdr:to>
    <xdr:pic>
      <xdr:nvPicPr>
        <xdr:cNvPr id="3232" name="Picture 160">
          <a:extLst>
            <a:ext uri="{FF2B5EF4-FFF2-40B4-BE49-F238E27FC236}">
              <a16:creationId xmlns:a16="http://schemas.microsoft.com/office/drawing/2014/main" id="{45142969-FD17-675B-A935-C6E78EBAE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4146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18</xdr:col>
      <xdr:colOff>114300</xdr:colOff>
      <xdr:row>186</xdr:row>
      <xdr:rowOff>45720</xdr:rowOff>
    </xdr:to>
    <xdr:pic>
      <xdr:nvPicPr>
        <xdr:cNvPr id="3231" name="Picture 159">
          <a:extLst>
            <a:ext uri="{FF2B5EF4-FFF2-40B4-BE49-F238E27FC236}">
              <a16:creationId xmlns:a16="http://schemas.microsoft.com/office/drawing/2014/main" id="{E9901CC2-5B2C-DBF4-D906-C871FAD07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341757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18</xdr:col>
      <xdr:colOff>114300</xdr:colOff>
      <xdr:row>185</xdr:row>
      <xdr:rowOff>45720</xdr:rowOff>
    </xdr:to>
    <xdr:pic>
      <xdr:nvPicPr>
        <xdr:cNvPr id="3230" name="Picture 158">
          <a:extLst>
            <a:ext uri="{FF2B5EF4-FFF2-40B4-BE49-F238E27FC236}">
              <a16:creationId xmlns:a16="http://schemas.microsoft.com/office/drawing/2014/main" id="{D0618B16-5650-E3E5-5A89-1854520A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339928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1</xdr:col>
      <xdr:colOff>22860</xdr:colOff>
      <xdr:row>184</xdr:row>
      <xdr:rowOff>121920</xdr:rowOff>
    </xdr:to>
    <xdr:pic>
      <xdr:nvPicPr>
        <xdr:cNvPr id="3229" name="Picture 157">
          <a:extLst>
            <a:ext uri="{FF2B5EF4-FFF2-40B4-BE49-F238E27FC236}">
              <a16:creationId xmlns:a16="http://schemas.microsoft.com/office/drawing/2014/main" id="{6823F9F9-F2AD-B806-A62F-7FD99C1F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80994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18</xdr:col>
      <xdr:colOff>114300</xdr:colOff>
      <xdr:row>182</xdr:row>
      <xdr:rowOff>45720</xdr:rowOff>
    </xdr:to>
    <xdr:pic>
      <xdr:nvPicPr>
        <xdr:cNvPr id="3228" name="Picture 156">
          <a:extLst>
            <a:ext uri="{FF2B5EF4-FFF2-40B4-BE49-F238E27FC236}">
              <a16:creationId xmlns:a16="http://schemas.microsoft.com/office/drawing/2014/main" id="{DF765427-FD89-F2E2-EA38-7E1992605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334441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18</xdr:col>
      <xdr:colOff>114300</xdr:colOff>
      <xdr:row>181</xdr:row>
      <xdr:rowOff>45720</xdr:rowOff>
    </xdr:to>
    <xdr:pic>
      <xdr:nvPicPr>
        <xdr:cNvPr id="3227" name="Picture 155">
          <a:extLst>
            <a:ext uri="{FF2B5EF4-FFF2-40B4-BE49-F238E27FC236}">
              <a16:creationId xmlns:a16="http://schemas.microsoft.com/office/drawing/2014/main" id="{5996FFC2-CBEC-F1DD-5EF8-010D79639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332613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1</xdr:col>
      <xdr:colOff>22860</xdr:colOff>
      <xdr:row>180</xdr:row>
      <xdr:rowOff>121920</xdr:rowOff>
    </xdr:to>
    <xdr:pic>
      <xdr:nvPicPr>
        <xdr:cNvPr id="3226" name="Picture 154">
          <a:extLst>
            <a:ext uri="{FF2B5EF4-FFF2-40B4-BE49-F238E27FC236}">
              <a16:creationId xmlns:a16="http://schemas.microsoft.com/office/drawing/2014/main" id="{79BAB0C2-BA9D-10CF-16B5-1D07245C1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07842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18</xdr:col>
      <xdr:colOff>114300</xdr:colOff>
      <xdr:row>178</xdr:row>
      <xdr:rowOff>45720</xdr:rowOff>
    </xdr:to>
    <xdr:pic>
      <xdr:nvPicPr>
        <xdr:cNvPr id="3225" name="Picture 153">
          <a:extLst>
            <a:ext uri="{FF2B5EF4-FFF2-40B4-BE49-F238E27FC236}">
              <a16:creationId xmlns:a16="http://schemas.microsoft.com/office/drawing/2014/main" id="{29D55E5B-AA01-0AC4-AC96-D4F1CA48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327126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18</xdr:col>
      <xdr:colOff>114300</xdr:colOff>
      <xdr:row>177</xdr:row>
      <xdr:rowOff>45720</xdr:rowOff>
    </xdr:to>
    <xdr:pic>
      <xdr:nvPicPr>
        <xdr:cNvPr id="3224" name="Picture 152">
          <a:extLst>
            <a:ext uri="{FF2B5EF4-FFF2-40B4-BE49-F238E27FC236}">
              <a16:creationId xmlns:a16="http://schemas.microsoft.com/office/drawing/2014/main" id="{5704AE62-0798-6278-F181-8783C24E6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325297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18</xdr:col>
      <xdr:colOff>114300</xdr:colOff>
      <xdr:row>176</xdr:row>
      <xdr:rowOff>45720</xdr:rowOff>
    </xdr:to>
    <xdr:pic>
      <xdr:nvPicPr>
        <xdr:cNvPr id="3223" name="Picture 151">
          <a:extLst>
            <a:ext uri="{FF2B5EF4-FFF2-40B4-BE49-F238E27FC236}">
              <a16:creationId xmlns:a16="http://schemas.microsoft.com/office/drawing/2014/main" id="{6CB2DC79-8A1E-ED01-7F04-FC3EA293E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323469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18</xdr:col>
      <xdr:colOff>114300</xdr:colOff>
      <xdr:row>175</xdr:row>
      <xdr:rowOff>45720</xdr:rowOff>
    </xdr:to>
    <xdr:pic>
      <xdr:nvPicPr>
        <xdr:cNvPr id="3222" name="Picture 150">
          <a:extLst>
            <a:ext uri="{FF2B5EF4-FFF2-40B4-BE49-F238E27FC236}">
              <a16:creationId xmlns:a16="http://schemas.microsoft.com/office/drawing/2014/main" id="{1E1B436C-1590-9BBD-97A1-4615C673B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321640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1</xdr:col>
      <xdr:colOff>22860</xdr:colOff>
      <xdr:row>174</xdr:row>
      <xdr:rowOff>121920</xdr:rowOff>
    </xdr:to>
    <xdr:pic>
      <xdr:nvPicPr>
        <xdr:cNvPr id="3221" name="Picture 149">
          <a:extLst>
            <a:ext uri="{FF2B5EF4-FFF2-40B4-BE49-F238E27FC236}">
              <a16:creationId xmlns:a16="http://schemas.microsoft.com/office/drawing/2014/main" id="{3BC48994-CE43-76E8-F712-1F94E7228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8114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18</xdr:col>
      <xdr:colOff>114300</xdr:colOff>
      <xdr:row>172</xdr:row>
      <xdr:rowOff>45720</xdr:rowOff>
    </xdr:to>
    <xdr:pic>
      <xdr:nvPicPr>
        <xdr:cNvPr id="3220" name="Picture 148">
          <a:extLst>
            <a:ext uri="{FF2B5EF4-FFF2-40B4-BE49-F238E27FC236}">
              <a16:creationId xmlns:a16="http://schemas.microsoft.com/office/drawing/2014/main" id="{99344997-D625-5A4E-275E-6464698B4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316153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1</xdr:col>
      <xdr:colOff>22860</xdr:colOff>
      <xdr:row>171</xdr:row>
      <xdr:rowOff>121920</xdr:rowOff>
    </xdr:to>
    <xdr:pic>
      <xdr:nvPicPr>
        <xdr:cNvPr id="3219" name="Picture 147">
          <a:extLst>
            <a:ext uri="{FF2B5EF4-FFF2-40B4-BE49-F238E27FC236}">
              <a16:creationId xmlns:a16="http://schemas.microsoft.com/office/drawing/2014/main" id="{6A596D67-0168-620A-9E58-4B54117A2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0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18</xdr:col>
      <xdr:colOff>114300</xdr:colOff>
      <xdr:row>169</xdr:row>
      <xdr:rowOff>45720</xdr:rowOff>
    </xdr:to>
    <xdr:pic>
      <xdr:nvPicPr>
        <xdr:cNvPr id="3218" name="Picture 146">
          <a:extLst>
            <a:ext uri="{FF2B5EF4-FFF2-40B4-BE49-F238E27FC236}">
              <a16:creationId xmlns:a16="http://schemas.microsoft.com/office/drawing/2014/main" id="{0CAAC115-7284-88BD-9D1B-795CA7289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310667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18</xdr:col>
      <xdr:colOff>114300</xdr:colOff>
      <xdr:row>168</xdr:row>
      <xdr:rowOff>45720</xdr:rowOff>
    </xdr:to>
    <xdr:pic>
      <xdr:nvPicPr>
        <xdr:cNvPr id="3217" name="Picture 145">
          <a:extLst>
            <a:ext uri="{FF2B5EF4-FFF2-40B4-BE49-F238E27FC236}">
              <a16:creationId xmlns:a16="http://schemas.microsoft.com/office/drawing/2014/main" id="{446A6AF9-DC47-886D-8301-3FB19C312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308838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18</xdr:col>
      <xdr:colOff>114300</xdr:colOff>
      <xdr:row>167</xdr:row>
      <xdr:rowOff>45720</xdr:rowOff>
    </xdr:to>
    <xdr:pic>
      <xdr:nvPicPr>
        <xdr:cNvPr id="3216" name="Picture 144">
          <a:extLst>
            <a:ext uri="{FF2B5EF4-FFF2-40B4-BE49-F238E27FC236}">
              <a16:creationId xmlns:a16="http://schemas.microsoft.com/office/drawing/2014/main" id="{1D7B6833-28BA-9A60-6E67-14507ED89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307009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18</xdr:col>
      <xdr:colOff>114300</xdr:colOff>
      <xdr:row>166</xdr:row>
      <xdr:rowOff>45720</xdr:rowOff>
    </xdr:to>
    <xdr:pic>
      <xdr:nvPicPr>
        <xdr:cNvPr id="3215" name="Picture 143">
          <a:extLst>
            <a:ext uri="{FF2B5EF4-FFF2-40B4-BE49-F238E27FC236}">
              <a16:creationId xmlns:a16="http://schemas.microsoft.com/office/drawing/2014/main" id="{E4B61CC3-7683-FF57-70AE-18C914376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305181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18</xdr:col>
      <xdr:colOff>114300</xdr:colOff>
      <xdr:row>165</xdr:row>
      <xdr:rowOff>45720</xdr:rowOff>
    </xdr:to>
    <xdr:pic>
      <xdr:nvPicPr>
        <xdr:cNvPr id="3214" name="Picture 142">
          <a:extLst>
            <a:ext uri="{FF2B5EF4-FFF2-40B4-BE49-F238E27FC236}">
              <a16:creationId xmlns:a16="http://schemas.microsoft.com/office/drawing/2014/main" id="{D9A7EC67-E2B9-BF78-1EA6-3317F9820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303352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1</xdr:col>
      <xdr:colOff>22860</xdr:colOff>
      <xdr:row>164</xdr:row>
      <xdr:rowOff>121920</xdr:rowOff>
    </xdr:to>
    <xdr:pic>
      <xdr:nvPicPr>
        <xdr:cNvPr id="3213" name="Picture 141">
          <a:extLst>
            <a:ext uri="{FF2B5EF4-FFF2-40B4-BE49-F238E27FC236}">
              <a16:creationId xmlns:a16="http://schemas.microsoft.com/office/drawing/2014/main" id="{F0AA2FC7-2E57-88EE-ABDB-8510B6B8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5234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18</xdr:col>
      <xdr:colOff>114300</xdr:colOff>
      <xdr:row>162</xdr:row>
      <xdr:rowOff>45720</xdr:rowOff>
    </xdr:to>
    <xdr:pic>
      <xdr:nvPicPr>
        <xdr:cNvPr id="3212" name="Picture 140">
          <a:extLst>
            <a:ext uri="{FF2B5EF4-FFF2-40B4-BE49-F238E27FC236}">
              <a16:creationId xmlns:a16="http://schemas.microsoft.com/office/drawing/2014/main" id="{87B64A3C-1FC3-27C1-E7AF-EA04BBC3B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97865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1</xdr:col>
      <xdr:colOff>22860</xdr:colOff>
      <xdr:row>161</xdr:row>
      <xdr:rowOff>121920</xdr:rowOff>
    </xdr:to>
    <xdr:pic>
      <xdr:nvPicPr>
        <xdr:cNvPr id="3211" name="Picture 139">
          <a:extLst>
            <a:ext uri="{FF2B5EF4-FFF2-40B4-BE49-F238E27FC236}">
              <a16:creationId xmlns:a16="http://schemas.microsoft.com/office/drawing/2014/main" id="{85194B33-891C-4CBF-95AE-3803FF6E5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0370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18</xdr:col>
      <xdr:colOff>114300</xdr:colOff>
      <xdr:row>159</xdr:row>
      <xdr:rowOff>45720</xdr:rowOff>
    </xdr:to>
    <xdr:pic>
      <xdr:nvPicPr>
        <xdr:cNvPr id="3210" name="Picture 138">
          <a:extLst>
            <a:ext uri="{FF2B5EF4-FFF2-40B4-BE49-F238E27FC236}">
              <a16:creationId xmlns:a16="http://schemas.microsoft.com/office/drawing/2014/main" id="{A90A3563-62C3-1791-E8FD-1816361B0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92379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18</xdr:col>
      <xdr:colOff>114300</xdr:colOff>
      <xdr:row>158</xdr:row>
      <xdr:rowOff>45720</xdr:rowOff>
    </xdr:to>
    <xdr:pic>
      <xdr:nvPicPr>
        <xdr:cNvPr id="3209" name="Picture 137">
          <a:extLst>
            <a:ext uri="{FF2B5EF4-FFF2-40B4-BE49-F238E27FC236}">
              <a16:creationId xmlns:a16="http://schemas.microsoft.com/office/drawing/2014/main" id="{6FE730D0-58A5-F69C-FF53-AB12DD47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90550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18</xdr:col>
      <xdr:colOff>114300</xdr:colOff>
      <xdr:row>157</xdr:row>
      <xdr:rowOff>45720</xdr:rowOff>
    </xdr:to>
    <xdr:pic>
      <xdr:nvPicPr>
        <xdr:cNvPr id="3208" name="Picture 136">
          <a:extLst>
            <a:ext uri="{FF2B5EF4-FFF2-40B4-BE49-F238E27FC236}">
              <a16:creationId xmlns:a16="http://schemas.microsoft.com/office/drawing/2014/main" id="{F9CD6958-746F-9A06-D94F-DF6EB3240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88721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1</xdr:col>
      <xdr:colOff>22860</xdr:colOff>
      <xdr:row>156</xdr:row>
      <xdr:rowOff>121920</xdr:rowOff>
    </xdr:to>
    <xdr:pic>
      <xdr:nvPicPr>
        <xdr:cNvPr id="3207" name="Picture 135">
          <a:extLst>
            <a:ext uri="{FF2B5EF4-FFF2-40B4-BE49-F238E27FC236}">
              <a16:creationId xmlns:a16="http://schemas.microsoft.com/office/drawing/2014/main" id="{7831AE86-6952-A531-D6AF-E01DA99D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68930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18</xdr:col>
      <xdr:colOff>114300</xdr:colOff>
      <xdr:row>154</xdr:row>
      <xdr:rowOff>45720</xdr:rowOff>
    </xdr:to>
    <xdr:pic>
      <xdr:nvPicPr>
        <xdr:cNvPr id="3206" name="Picture 134">
          <a:extLst>
            <a:ext uri="{FF2B5EF4-FFF2-40B4-BE49-F238E27FC236}">
              <a16:creationId xmlns:a16="http://schemas.microsoft.com/office/drawing/2014/main" id="{CAC04028-6329-6A68-4C7B-641010384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83235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18</xdr:col>
      <xdr:colOff>114300</xdr:colOff>
      <xdr:row>153</xdr:row>
      <xdr:rowOff>45720</xdr:rowOff>
    </xdr:to>
    <xdr:pic>
      <xdr:nvPicPr>
        <xdr:cNvPr id="3205" name="Picture 133">
          <a:extLst>
            <a:ext uri="{FF2B5EF4-FFF2-40B4-BE49-F238E27FC236}">
              <a16:creationId xmlns:a16="http://schemas.microsoft.com/office/drawing/2014/main" id="{8C7E89E2-76BB-301D-74B7-54E399E07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81406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18</xdr:col>
      <xdr:colOff>114300</xdr:colOff>
      <xdr:row>152</xdr:row>
      <xdr:rowOff>45720</xdr:rowOff>
    </xdr:to>
    <xdr:pic>
      <xdr:nvPicPr>
        <xdr:cNvPr id="3204" name="Picture 132">
          <a:extLst>
            <a:ext uri="{FF2B5EF4-FFF2-40B4-BE49-F238E27FC236}">
              <a16:creationId xmlns:a16="http://schemas.microsoft.com/office/drawing/2014/main" id="{3FA814B7-8E9F-D3E8-D103-1F1EAC03F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79577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1</xdr:col>
      <xdr:colOff>22860</xdr:colOff>
      <xdr:row>151</xdr:row>
      <xdr:rowOff>121920</xdr:rowOff>
    </xdr:to>
    <xdr:pic>
      <xdr:nvPicPr>
        <xdr:cNvPr id="3203" name="Picture 131">
          <a:extLst>
            <a:ext uri="{FF2B5EF4-FFF2-40B4-BE49-F238E27FC236}">
              <a16:creationId xmlns:a16="http://schemas.microsoft.com/office/drawing/2014/main" id="{9E4FB06B-3FC3-53BF-5ADA-03A51AB1C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7490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18</xdr:col>
      <xdr:colOff>114300</xdr:colOff>
      <xdr:row>149</xdr:row>
      <xdr:rowOff>45720</xdr:rowOff>
    </xdr:to>
    <xdr:pic>
      <xdr:nvPicPr>
        <xdr:cNvPr id="3202" name="Picture 130">
          <a:extLst>
            <a:ext uri="{FF2B5EF4-FFF2-40B4-BE49-F238E27FC236}">
              <a16:creationId xmlns:a16="http://schemas.microsoft.com/office/drawing/2014/main" id="{D4051437-19AE-DD6B-BE7D-B1531B9ED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74091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18</xdr:col>
      <xdr:colOff>114300</xdr:colOff>
      <xdr:row>148</xdr:row>
      <xdr:rowOff>45720</xdr:rowOff>
    </xdr:to>
    <xdr:pic>
      <xdr:nvPicPr>
        <xdr:cNvPr id="3201" name="Picture 129">
          <a:extLst>
            <a:ext uri="{FF2B5EF4-FFF2-40B4-BE49-F238E27FC236}">
              <a16:creationId xmlns:a16="http://schemas.microsoft.com/office/drawing/2014/main" id="{09A1EACB-62BC-F236-AE2C-E7FB2969E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72262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18</xdr:col>
      <xdr:colOff>114300</xdr:colOff>
      <xdr:row>147</xdr:row>
      <xdr:rowOff>45720</xdr:rowOff>
    </xdr:to>
    <xdr:pic>
      <xdr:nvPicPr>
        <xdr:cNvPr id="3200" name="Picture 128">
          <a:extLst>
            <a:ext uri="{FF2B5EF4-FFF2-40B4-BE49-F238E27FC236}">
              <a16:creationId xmlns:a16="http://schemas.microsoft.com/office/drawing/2014/main" id="{FDB43FBF-B282-9CA9-82A7-A9E46DEC8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70433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18</xdr:col>
      <xdr:colOff>114300</xdr:colOff>
      <xdr:row>146</xdr:row>
      <xdr:rowOff>45720</xdr:rowOff>
    </xdr:to>
    <xdr:pic>
      <xdr:nvPicPr>
        <xdr:cNvPr id="3199" name="Picture 127">
          <a:extLst>
            <a:ext uri="{FF2B5EF4-FFF2-40B4-BE49-F238E27FC236}">
              <a16:creationId xmlns:a16="http://schemas.microsoft.com/office/drawing/2014/main" id="{B674653F-4A40-4830-7F13-617A39AB8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68605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18</xdr:col>
      <xdr:colOff>114300</xdr:colOff>
      <xdr:row>145</xdr:row>
      <xdr:rowOff>45720</xdr:rowOff>
    </xdr:to>
    <xdr:pic>
      <xdr:nvPicPr>
        <xdr:cNvPr id="3198" name="Picture 126">
          <a:extLst>
            <a:ext uri="{FF2B5EF4-FFF2-40B4-BE49-F238E27FC236}">
              <a16:creationId xmlns:a16="http://schemas.microsoft.com/office/drawing/2014/main" id="{17E8BC78-8220-6EAA-F363-E0130D664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66776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18</xdr:col>
      <xdr:colOff>114300</xdr:colOff>
      <xdr:row>144</xdr:row>
      <xdr:rowOff>45720</xdr:rowOff>
    </xdr:to>
    <xdr:pic>
      <xdr:nvPicPr>
        <xdr:cNvPr id="3197" name="Picture 125">
          <a:extLst>
            <a:ext uri="{FF2B5EF4-FFF2-40B4-BE49-F238E27FC236}">
              <a16:creationId xmlns:a16="http://schemas.microsoft.com/office/drawing/2014/main" id="{DE71FC24-6B32-5C24-031D-23B47CAA9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64947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18</xdr:col>
      <xdr:colOff>114300</xdr:colOff>
      <xdr:row>143</xdr:row>
      <xdr:rowOff>45720</xdr:rowOff>
    </xdr:to>
    <xdr:pic>
      <xdr:nvPicPr>
        <xdr:cNvPr id="3196" name="Picture 124">
          <a:extLst>
            <a:ext uri="{FF2B5EF4-FFF2-40B4-BE49-F238E27FC236}">
              <a16:creationId xmlns:a16="http://schemas.microsoft.com/office/drawing/2014/main" id="{04160F54-1D6F-9959-19B4-0626F013E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63118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18</xdr:col>
      <xdr:colOff>114300</xdr:colOff>
      <xdr:row>142</xdr:row>
      <xdr:rowOff>45720</xdr:rowOff>
    </xdr:to>
    <xdr:pic>
      <xdr:nvPicPr>
        <xdr:cNvPr id="3195" name="Picture 123">
          <a:extLst>
            <a:ext uri="{FF2B5EF4-FFF2-40B4-BE49-F238E27FC236}">
              <a16:creationId xmlns:a16="http://schemas.microsoft.com/office/drawing/2014/main" id="{9CF6442D-F3F2-444C-BF13-89CBE3CB2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61289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18</xdr:col>
      <xdr:colOff>114300</xdr:colOff>
      <xdr:row>141</xdr:row>
      <xdr:rowOff>45720</xdr:rowOff>
    </xdr:to>
    <xdr:pic>
      <xdr:nvPicPr>
        <xdr:cNvPr id="3194" name="Picture 122">
          <a:extLst>
            <a:ext uri="{FF2B5EF4-FFF2-40B4-BE49-F238E27FC236}">
              <a16:creationId xmlns:a16="http://schemas.microsoft.com/office/drawing/2014/main" id="{354E9440-1240-20F6-DBF7-F8468DFDA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59461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18</xdr:col>
      <xdr:colOff>114300</xdr:colOff>
      <xdr:row>140</xdr:row>
      <xdr:rowOff>45720</xdr:rowOff>
    </xdr:to>
    <xdr:pic>
      <xdr:nvPicPr>
        <xdr:cNvPr id="3193" name="Picture 121">
          <a:extLst>
            <a:ext uri="{FF2B5EF4-FFF2-40B4-BE49-F238E27FC236}">
              <a16:creationId xmlns:a16="http://schemas.microsoft.com/office/drawing/2014/main" id="{50B0433B-7C22-EB4B-BEC6-AE2C8EBC8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57632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18</xdr:col>
      <xdr:colOff>114300</xdr:colOff>
      <xdr:row>139</xdr:row>
      <xdr:rowOff>45720</xdr:rowOff>
    </xdr:to>
    <xdr:pic>
      <xdr:nvPicPr>
        <xdr:cNvPr id="3192" name="Picture 120">
          <a:extLst>
            <a:ext uri="{FF2B5EF4-FFF2-40B4-BE49-F238E27FC236}">
              <a16:creationId xmlns:a16="http://schemas.microsoft.com/office/drawing/2014/main" id="{E8789C6C-DC04-77A9-C40E-19B65B7A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55803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18</xdr:col>
      <xdr:colOff>114300</xdr:colOff>
      <xdr:row>138</xdr:row>
      <xdr:rowOff>45720</xdr:rowOff>
    </xdr:to>
    <xdr:pic>
      <xdr:nvPicPr>
        <xdr:cNvPr id="3191" name="Picture 119">
          <a:extLst>
            <a:ext uri="{FF2B5EF4-FFF2-40B4-BE49-F238E27FC236}">
              <a16:creationId xmlns:a16="http://schemas.microsoft.com/office/drawing/2014/main" id="{26D2D946-E9EE-3696-A40D-D592D1AA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53974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18</xdr:col>
      <xdr:colOff>114300</xdr:colOff>
      <xdr:row>137</xdr:row>
      <xdr:rowOff>45720</xdr:rowOff>
    </xdr:to>
    <xdr:pic>
      <xdr:nvPicPr>
        <xdr:cNvPr id="3190" name="Picture 118">
          <a:extLst>
            <a:ext uri="{FF2B5EF4-FFF2-40B4-BE49-F238E27FC236}">
              <a16:creationId xmlns:a16="http://schemas.microsoft.com/office/drawing/2014/main" id="{B61A4501-99DB-86BC-F0BF-8D7084B21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52145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18</xdr:col>
      <xdr:colOff>114300</xdr:colOff>
      <xdr:row>136</xdr:row>
      <xdr:rowOff>45720</xdr:rowOff>
    </xdr:to>
    <xdr:pic>
      <xdr:nvPicPr>
        <xdr:cNvPr id="3189" name="Picture 117">
          <a:extLst>
            <a:ext uri="{FF2B5EF4-FFF2-40B4-BE49-F238E27FC236}">
              <a16:creationId xmlns:a16="http://schemas.microsoft.com/office/drawing/2014/main" id="{D9A59000-4B75-8BF2-4563-A381D5881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50317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18</xdr:col>
      <xdr:colOff>114300</xdr:colOff>
      <xdr:row>135</xdr:row>
      <xdr:rowOff>45720</xdr:rowOff>
    </xdr:to>
    <xdr:pic>
      <xdr:nvPicPr>
        <xdr:cNvPr id="3188" name="Picture 116">
          <a:extLst>
            <a:ext uri="{FF2B5EF4-FFF2-40B4-BE49-F238E27FC236}">
              <a16:creationId xmlns:a16="http://schemas.microsoft.com/office/drawing/2014/main" id="{61842C10-CCD0-204B-0C43-2FDC26F88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48488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18</xdr:col>
      <xdr:colOff>114300</xdr:colOff>
      <xdr:row>134</xdr:row>
      <xdr:rowOff>45720</xdr:rowOff>
    </xdr:to>
    <xdr:pic>
      <xdr:nvPicPr>
        <xdr:cNvPr id="3187" name="Picture 115">
          <a:extLst>
            <a:ext uri="{FF2B5EF4-FFF2-40B4-BE49-F238E27FC236}">
              <a16:creationId xmlns:a16="http://schemas.microsoft.com/office/drawing/2014/main" id="{438D2194-8F1C-E3BF-EAC0-4679626D8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46659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18</xdr:col>
      <xdr:colOff>114300</xdr:colOff>
      <xdr:row>133</xdr:row>
      <xdr:rowOff>45720</xdr:rowOff>
    </xdr:to>
    <xdr:pic>
      <xdr:nvPicPr>
        <xdr:cNvPr id="3186" name="Picture 114">
          <a:extLst>
            <a:ext uri="{FF2B5EF4-FFF2-40B4-BE49-F238E27FC236}">
              <a16:creationId xmlns:a16="http://schemas.microsoft.com/office/drawing/2014/main" id="{A9DCA4DC-17EA-C406-0632-F7D28A2F7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44830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18</xdr:col>
      <xdr:colOff>114300</xdr:colOff>
      <xdr:row>132</xdr:row>
      <xdr:rowOff>45720</xdr:rowOff>
    </xdr:to>
    <xdr:pic>
      <xdr:nvPicPr>
        <xdr:cNvPr id="3185" name="Picture 113">
          <a:extLst>
            <a:ext uri="{FF2B5EF4-FFF2-40B4-BE49-F238E27FC236}">
              <a16:creationId xmlns:a16="http://schemas.microsoft.com/office/drawing/2014/main" id="{BC775C88-0D5E-D9D4-5A9B-D023464C0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43001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18</xdr:col>
      <xdr:colOff>114300</xdr:colOff>
      <xdr:row>131</xdr:row>
      <xdr:rowOff>45720</xdr:rowOff>
    </xdr:to>
    <xdr:pic>
      <xdr:nvPicPr>
        <xdr:cNvPr id="3184" name="Picture 112">
          <a:extLst>
            <a:ext uri="{FF2B5EF4-FFF2-40B4-BE49-F238E27FC236}">
              <a16:creationId xmlns:a16="http://schemas.microsoft.com/office/drawing/2014/main" id="{99FB37D5-F792-DDDF-E8CA-49FED556E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41173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18</xdr:col>
      <xdr:colOff>114300</xdr:colOff>
      <xdr:row>130</xdr:row>
      <xdr:rowOff>45720</xdr:rowOff>
    </xdr:to>
    <xdr:pic>
      <xdr:nvPicPr>
        <xdr:cNvPr id="3183" name="Picture 111">
          <a:extLst>
            <a:ext uri="{FF2B5EF4-FFF2-40B4-BE49-F238E27FC236}">
              <a16:creationId xmlns:a16="http://schemas.microsoft.com/office/drawing/2014/main" id="{7F7F12FF-2808-381D-93EE-E145C432D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39344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18</xdr:col>
      <xdr:colOff>114300</xdr:colOff>
      <xdr:row>129</xdr:row>
      <xdr:rowOff>45720</xdr:rowOff>
    </xdr:to>
    <xdr:pic>
      <xdr:nvPicPr>
        <xdr:cNvPr id="3182" name="Picture 110">
          <a:extLst>
            <a:ext uri="{FF2B5EF4-FFF2-40B4-BE49-F238E27FC236}">
              <a16:creationId xmlns:a16="http://schemas.microsoft.com/office/drawing/2014/main" id="{42E1EB51-0E85-446F-0756-DF3EF2E6C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37515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18</xdr:col>
      <xdr:colOff>114300</xdr:colOff>
      <xdr:row>128</xdr:row>
      <xdr:rowOff>45720</xdr:rowOff>
    </xdr:to>
    <xdr:pic>
      <xdr:nvPicPr>
        <xdr:cNvPr id="3181" name="Picture 109">
          <a:extLst>
            <a:ext uri="{FF2B5EF4-FFF2-40B4-BE49-F238E27FC236}">
              <a16:creationId xmlns:a16="http://schemas.microsoft.com/office/drawing/2014/main" id="{8C14D72C-96BC-228D-FE8E-E8A1F8B7E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35686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18</xdr:col>
      <xdr:colOff>114300</xdr:colOff>
      <xdr:row>127</xdr:row>
      <xdr:rowOff>45720</xdr:rowOff>
    </xdr:to>
    <xdr:pic>
      <xdr:nvPicPr>
        <xdr:cNvPr id="3180" name="Picture 108">
          <a:extLst>
            <a:ext uri="{FF2B5EF4-FFF2-40B4-BE49-F238E27FC236}">
              <a16:creationId xmlns:a16="http://schemas.microsoft.com/office/drawing/2014/main" id="{48923E17-72EF-81AF-3719-BF6E4D9A2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33857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18</xdr:col>
      <xdr:colOff>114300</xdr:colOff>
      <xdr:row>126</xdr:row>
      <xdr:rowOff>45720</xdr:rowOff>
    </xdr:to>
    <xdr:pic>
      <xdr:nvPicPr>
        <xdr:cNvPr id="3179" name="Picture 107">
          <a:extLst>
            <a:ext uri="{FF2B5EF4-FFF2-40B4-BE49-F238E27FC236}">
              <a16:creationId xmlns:a16="http://schemas.microsoft.com/office/drawing/2014/main" id="{F2D55F16-03E0-FFE9-E9E6-1AC1CC7B0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32029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18</xdr:col>
      <xdr:colOff>114300</xdr:colOff>
      <xdr:row>125</xdr:row>
      <xdr:rowOff>45720</xdr:rowOff>
    </xdr:to>
    <xdr:pic>
      <xdr:nvPicPr>
        <xdr:cNvPr id="3178" name="Picture 106">
          <a:extLst>
            <a:ext uri="{FF2B5EF4-FFF2-40B4-BE49-F238E27FC236}">
              <a16:creationId xmlns:a16="http://schemas.microsoft.com/office/drawing/2014/main" id="{3DDA0108-611D-D3B7-9298-223E94FA4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30200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18</xdr:col>
      <xdr:colOff>114300</xdr:colOff>
      <xdr:row>124</xdr:row>
      <xdr:rowOff>45720</xdr:rowOff>
    </xdr:to>
    <xdr:pic>
      <xdr:nvPicPr>
        <xdr:cNvPr id="3177" name="Picture 105">
          <a:extLst>
            <a:ext uri="{FF2B5EF4-FFF2-40B4-BE49-F238E27FC236}">
              <a16:creationId xmlns:a16="http://schemas.microsoft.com/office/drawing/2014/main" id="{4F9120BD-8DF1-2F64-91F0-29F2DB8B2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28371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18</xdr:col>
      <xdr:colOff>114300</xdr:colOff>
      <xdr:row>123</xdr:row>
      <xdr:rowOff>45720</xdr:rowOff>
    </xdr:to>
    <xdr:pic>
      <xdr:nvPicPr>
        <xdr:cNvPr id="3176" name="Picture 104">
          <a:extLst>
            <a:ext uri="{FF2B5EF4-FFF2-40B4-BE49-F238E27FC236}">
              <a16:creationId xmlns:a16="http://schemas.microsoft.com/office/drawing/2014/main" id="{62D1120C-98FC-68D4-5EDC-B307424C9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26542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18</xdr:col>
      <xdr:colOff>114300</xdr:colOff>
      <xdr:row>122</xdr:row>
      <xdr:rowOff>45720</xdr:rowOff>
    </xdr:to>
    <xdr:pic>
      <xdr:nvPicPr>
        <xdr:cNvPr id="3175" name="Picture 103">
          <a:extLst>
            <a:ext uri="{FF2B5EF4-FFF2-40B4-BE49-F238E27FC236}">
              <a16:creationId xmlns:a16="http://schemas.microsoft.com/office/drawing/2014/main" id="{DCA92B78-1BCB-E29C-7F69-9885FF41C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24713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18</xdr:col>
      <xdr:colOff>114300</xdr:colOff>
      <xdr:row>121</xdr:row>
      <xdr:rowOff>45720</xdr:rowOff>
    </xdr:to>
    <xdr:pic>
      <xdr:nvPicPr>
        <xdr:cNvPr id="3174" name="Picture 102">
          <a:extLst>
            <a:ext uri="{FF2B5EF4-FFF2-40B4-BE49-F238E27FC236}">
              <a16:creationId xmlns:a16="http://schemas.microsoft.com/office/drawing/2014/main" id="{8A1857C1-9004-ECB4-4957-846F4A55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22885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18</xdr:col>
      <xdr:colOff>114300</xdr:colOff>
      <xdr:row>120</xdr:row>
      <xdr:rowOff>45720</xdr:rowOff>
    </xdr:to>
    <xdr:pic>
      <xdr:nvPicPr>
        <xdr:cNvPr id="3173" name="Picture 101">
          <a:extLst>
            <a:ext uri="{FF2B5EF4-FFF2-40B4-BE49-F238E27FC236}">
              <a16:creationId xmlns:a16="http://schemas.microsoft.com/office/drawing/2014/main" id="{AEF81095-76D2-A25E-675E-77A77F600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21056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18</xdr:col>
      <xdr:colOff>114300</xdr:colOff>
      <xdr:row>119</xdr:row>
      <xdr:rowOff>45720</xdr:rowOff>
    </xdr:to>
    <xdr:pic>
      <xdr:nvPicPr>
        <xdr:cNvPr id="3172" name="Picture 100">
          <a:extLst>
            <a:ext uri="{FF2B5EF4-FFF2-40B4-BE49-F238E27FC236}">
              <a16:creationId xmlns:a16="http://schemas.microsoft.com/office/drawing/2014/main" id="{869A6C22-A3ED-CC4B-96DD-91257648F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19227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18</xdr:col>
      <xdr:colOff>114300</xdr:colOff>
      <xdr:row>118</xdr:row>
      <xdr:rowOff>45720</xdr:rowOff>
    </xdr:to>
    <xdr:pic>
      <xdr:nvPicPr>
        <xdr:cNvPr id="3171" name="Picture 99">
          <a:extLst>
            <a:ext uri="{FF2B5EF4-FFF2-40B4-BE49-F238E27FC236}">
              <a16:creationId xmlns:a16="http://schemas.microsoft.com/office/drawing/2014/main" id="{4F845E42-F901-A50A-33E1-A649A4410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17398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18</xdr:col>
      <xdr:colOff>114300</xdr:colOff>
      <xdr:row>117</xdr:row>
      <xdr:rowOff>45720</xdr:rowOff>
    </xdr:to>
    <xdr:pic>
      <xdr:nvPicPr>
        <xdr:cNvPr id="3170" name="Picture 98">
          <a:extLst>
            <a:ext uri="{FF2B5EF4-FFF2-40B4-BE49-F238E27FC236}">
              <a16:creationId xmlns:a16="http://schemas.microsoft.com/office/drawing/2014/main" id="{FCFD454D-66EB-2751-73CA-340B83CEC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15569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18</xdr:col>
      <xdr:colOff>114300</xdr:colOff>
      <xdr:row>116</xdr:row>
      <xdr:rowOff>45720</xdr:rowOff>
    </xdr:to>
    <xdr:pic>
      <xdr:nvPicPr>
        <xdr:cNvPr id="3169" name="Picture 97">
          <a:extLst>
            <a:ext uri="{FF2B5EF4-FFF2-40B4-BE49-F238E27FC236}">
              <a16:creationId xmlns:a16="http://schemas.microsoft.com/office/drawing/2014/main" id="{8D215363-5ACF-D06B-A5CC-266866660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13741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18</xdr:col>
      <xdr:colOff>114300</xdr:colOff>
      <xdr:row>115</xdr:row>
      <xdr:rowOff>45720</xdr:rowOff>
    </xdr:to>
    <xdr:pic>
      <xdr:nvPicPr>
        <xdr:cNvPr id="3168" name="Picture 96">
          <a:extLst>
            <a:ext uri="{FF2B5EF4-FFF2-40B4-BE49-F238E27FC236}">
              <a16:creationId xmlns:a16="http://schemas.microsoft.com/office/drawing/2014/main" id="{1A7B4071-3CFD-4A96-B730-7A0FD055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11912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18</xdr:col>
      <xdr:colOff>114300</xdr:colOff>
      <xdr:row>114</xdr:row>
      <xdr:rowOff>45720</xdr:rowOff>
    </xdr:to>
    <xdr:pic>
      <xdr:nvPicPr>
        <xdr:cNvPr id="3167" name="Picture 95">
          <a:extLst>
            <a:ext uri="{FF2B5EF4-FFF2-40B4-BE49-F238E27FC236}">
              <a16:creationId xmlns:a16="http://schemas.microsoft.com/office/drawing/2014/main" id="{74E36098-047A-E9F4-518B-7D8FB47B4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10083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18</xdr:col>
      <xdr:colOff>114300</xdr:colOff>
      <xdr:row>113</xdr:row>
      <xdr:rowOff>45720</xdr:rowOff>
    </xdr:to>
    <xdr:pic>
      <xdr:nvPicPr>
        <xdr:cNvPr id="3166" name="Picture 94">
          <a:extLst>
            <a:ext uri="{FF2B5EF4-FFF2-40B4-BE49-F238E27FC236}">
              <a16:creationId xmlns:a16="http://schemas.microsoft.com/office/drawing/2014/main" id="{6180D792-F23F-39AD-10F1-CAA794537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08254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18</xdr:col>
      <xdr:colOff>114300</xdr:colOff>
      <xdr:row>112</xdr:row>
      <xdr:rowOff>45720</xdr:rowOff>
    </xdr:to>
    <xdr:pic>
      <xdr:nvPicPr>
        <xdr:cNvPr id="3165" name="Picture 93">
          <a:extLst>
            <a:ext uri="{FF2B5EF4-FFF2-40B4-BE49-F238E27FC236}">
              <a16:creationId xmlns:a16="http://schemas.microsoft.com/office/drawing/2014/main" id="{044328F8-6EE2-F6F7-D481-DF9E24613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06425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18</xdr:col>
      <xdr:colOff>114300</xdr:colOff>
      <xdr:row>111</xdr:row>
      <xdr:rowOff>45720</xdr:rowOff>
    </xdr:to>
    <xdr:pic>
      <xdr:nvPicPr>
        <xdr:cNvPr id="3164" name="Picture 92">
          <a:extLst>
            <a:ext uri="{FF2B5EF4-FFF2-40B4-BE49-F238E27FC236}">
              <a16:creationId xmlns:a16="http://schemas.microsoft.com/office/drawing/2014/main" id="{5B60A8E2-DDA5-1063-4319-AB7E0C535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04597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1</xdr:col>
      <xdr:colOff>22860</xdr:colOff>
      <xdr:row>110</xdr:row>
      <xdr:rowOff>121920</xdr:rowOff>
    </xdr:to>
    <xdr:pic>
      <xdr:nvPicPr>
        <xdr:cNvPr id="3163" name="Picture 91">
          <a:extLst>
            <a:ext uri="{FF2B5EF4-FFF2-40B4-BE49-F238E27FC236}">
              <a16:creationId xmlns:a16="http://schemas.microsoft.com/office/drawing/2014/main" id="{E6D87B75-7546-5266-185D-C62E5208C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7682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18</xdr:col>
      <xdr:colOff>114300</xdr:colOff>
      <xdr:row>108</xdr:row>
      <xdr:rowOff>45720</xdr:rowOff>
    </xdr:to>
    <xdr:pic>
      <xdr:nvPicPr>
        <xdr:cNvPr id="3162" name="Picture 90">
          <a:extLst>
            <a:ext uri="{FF2B5EF4-FFF2-40B4-BE49-F238E27FC236}">
              <a16:creationId xmlns:a16="http://schemas.microsoft.com/office/drawing/2014/main" id="{049D2088-63F4-332A-4163-5E2FF45F8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199110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18</xdr:col>
      <xdr:colOff>114300</xdr:colOff>
      <xdr:row>107</xdr:row>
      <xdr:rowOff>45720</xdr:rowOff>
    </xdr:to>
    <xdr:pic>
      <xdr:nvPicPr>
        <xdr:cNvPr id="3161" name="Picture 89">
          <a:extLst>
            <a:ext uri="{FF2B5EF4-FFF2-40B4-BE49-F238E27FC236}">
              <a16:creationId xmlns:a16="http://schemas.microsoft.com/office/drawing/2014/main" id="{7B6EEA48-F9E5-A9E1-AC27-EB34B519A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197281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1</xdr:col>
      <xdr:colOff>22860</xdr:colOff>
      <xdr:row>106</xdr:row>
      <xdr:rowOff>121920</xdr:rowOff>
    </xdr:to>
    <xdr:pic>
      <xdr:nvPicPr>
        <xdr:cNvPr id="3160" name="Picture 88">
          <a:extLst>
            <a:ext uri="{FF2B5EF4-FFF2-40B4-BE49-F238E27FC236}">
              <a16:creationId xmlns:a16="http://schemas.microsoft.com/office/drawing/2014/main" id="{F5D5212A-06DF-4E8F-9A08-A2E9CC762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4530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18</xdr:col>
      <xdr:colOff>114300</xdr:colOff>
      <xdr:row>104</xdr:row>
      <xdr:rowOff>45720</xdr:rowOff>
    </xdr:to>
    <xdr:pic>
      <xdr:nvPicPr>
        <xdr:cNvPr id="3159" name="Picture 87">
          <a:extLst>
            <a:ext uri="{FF2B5EF4-FFF2-40B4-BE49-F238E27FC236}">
              <a16:creationId xmlns:a16="http://schemas.microsoft.com/office/drawing/2014/main" id="{0431BB5E-B581-74E9-B0D2-927C1415D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191795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18</xdr:col>
      <xdr:colOff>114300</xdr:colOff>
      <xdr:row>103</xdr:row>
      <xdr:rowOff>45720</xdr:rowOff>
    </xdr:to>
    <xdr:pic>
      <xdr:nvPicPr>
        <xdr:cNvPr id="3158" name="Picture 86">
          <a:extLst>
            <a:ext uri="{FF2B5EF4-FFF2-40B4-BE49-F238E27FC236}">
              <a16:creationId xmlns:a16="http://schemas.microsoft.com/office/drawing/2014/main" id="{033B8773-E121-8DA7-C0E3-36AA7F94F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189966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18</xdr:col>
      <xdr:colOff>114300</xdr:colOff>
      <xdr:row>102</xdr:row>
      <xdr:rowOff>45720</xdr:rowOff>
    </xdr:to>
    <xdr:pic>
      <xdr:nvPicPr>
        <xdr:cNvPr id="3157" name="Picture 85">
          <a:extLst>
            <a:ext uri="{FF2B5EF4-FFF2-40B4-BE49-F238E27FC236}">
              <a16:creationId xmlns:a16="http://schemas.microsoft.com/office/drawing/2014/main" id="{101DBA6B-8259-0FFF-5A8C-04B4F85B4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188137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365760</xdr:rowOff>
    </xdr:to>
    <xdr:sp macro="" textlink="">
      <xdr:nvSpPr>
        <xdr:cNvPr id="3156" name="AutoShape 84">
          <a:extLst>
            <a:ext uri="{FF2B5EF4-FFF2-40B4-BE49-F238E27FC236}">
              <a16:creationId xmlns:a16="http://schemas.microsoft.com/office/drawing/2014/main" id="{F677EFC8-E3DA-2617-EE75-46688F2D500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365760</xdr:rowOff>
    </xdr:to>
    <xdr:sp macro="" textlink="">
      <xdr:nvSpPr>
        <xdr:cNvPr id="3155" name="AutoShape 83">
          <a:extLst>
            <a:ext uri="{FF2B5EF4-FFF2-40B4-BE49-F238E27FC236}">
              <a16:creationId xmlns:a16="http://schemas.microsoft.com/office/drawing/2014/main" id="{FD7E4FB3-0749-A630-3E47-4FF0964AA15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365760</xdr:rowOff>
    </xdr:to>
    <xdr:sp macro="" textlink="">
      <xdr:nvSpPr>
        <xdr:cNvPr id="3154" name="AutoShape 82">
          <a:extLst>
            <a:ext uri="{FF2B5EF4-FFF2-40B4-BE49-F238E27FC236}">
              <a16:creationId xmlns:a16="http://schemas.microsoft.com/office/drawing/2014/main" id="{E5EACD1B-BF9E-995F-1B98-C057BCFB3C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365760</xdr:rowOff>
    </xdr:to>
    <xdr:sp macro="" textlink="">
      <xdr:nvSpPr>
        <xdr:cNvPr id="3153" name="AutoShape 81">
          <a:extLst>
            <a:ext uri="{FF2B5EF4-FFF2-40B4-BE49-F238E27FC236}">
              <a16:creationId xmlns:a16="http://schemas.microsoft.com/office/drawing/2014/main" id="{E90D1CBF-35CF-3394-E5BD-1BFA3652525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365760</xdr:rowOff>
    </xdr:to>
    <xdr:sp macro="" textlink="">
      <xdr:nvSpPr>
        <xdr:cNvPr id="3152" name="AutoShape 80">
          <a:extLst>
            <a:ext uri="{FF2B5EF4-FFF2-40B4-BE49-F238E27FC236}">
              <a16:creationId xmlns:a16="http://schemas.microsoft.com/office/drawing/2014/main" id="{E552F653-7ABF-B4E1-F3F6-B0525E8C101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365760</xdr:rowOff>
    </xdr:to>
    <xdr:sp macro="" textlink="">
      <xdr:nvSpPr>
        <xdr:cNvPr id="3151" name="AutoShape 79">
          <a:extLst>
            <a:ext uri="{FF2B5EF4-FFF2-40B4-BE49-F238E27FC236}">
              <a16:creationId xmlns:a16="http://schemas.microsoft.com/office/drawing/2014/main" id="{F4B74A23-D1FE-5A63-3877-F245B2E0E17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365760</xdr:rowOff>
    </xdr:to>
    <xdr:sp macro="" textlink="">
      <xdr:nvSpPr>
        <xdr:cNvPr id="3150" name="AutoShape 78">
          <a:extLst>
            <a:ext uri="{FF2B5EF4-FFF2-40B4-BE49-F238E27FC236}">
              <a16:creationId xmlns:a16="http://schemas.microsoft.com/office/drawing/2014/main" id="{89DD0C3E-BE34-EF1B-D1AE-18BAE4DE5A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365760</xdr:rowOff>
    </xdr:to>
    <xdr:sp macro="" textlink="">
      <xdr:nvSpPr>
        <xdr:cNvPr id="3149" name="AutoShape 77">
          <a:extLst>
            <a:ext uri="{FF2B5EF4-FFF2-40B4-BE49-F238E27FC236}">
              <a16:creationId xmlns:a16="http://schemas.microsoft.com/office/drawing/2014/main" id="{4C92FF52-3539-6978-8864-3461D8EBC83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365760</xdr:rowOff>
    </xdr:to>
    <xdr:sp macro="" textlink="">
      <xdr:nvSpPr>
        <xdr:cNvPr id="3148" name="AutoShape 76">
          <a:extLst>
            <a:ext uri="{FF2B5EF4-FFF2-40B4-BE49-F238E27FC236}">
              <a16:creationId xmlns:a16="http://schemas.microsoft.com/office/drawing/2014/main" id="{EC1B00A3-CA58-E9D1-5882-93A1FD2EF9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365760</xdr:rowOff>
    </xdr:to>
    <xdr:sp macro="" textlink="">
      <xdr:nvSpPr>
        <xdr:cNvPr id="3147" name="AutoShape 75">
          <a:extLst>
            <a:ext uri="{FF2B5EF4-FFF2-40B4-BE49-F238E27FC236}">
              <a16:creationId xmlns:a16="http://schemas.microsoft.com/office/drawing/2014/main" id="{A30FB169-E914-BFC4-17D7-D8D925749F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365760</xdr:rowOff>
    </xdr:to>
    <xdr:sp macro="" textlink="">
      <xdr:nvSpPr>
        <xdr:cNvPr id="3146" name="AutoShape 74">
          <a:extLst>
            <a:ext uri="{FF2B5EF4-FFF2-40B4-BE49-F238E27FC236}">
              <a16:creationId xmlns:a16="http://schemas.microsoft.com/office/drawing/2014/main" id="{EB424185-C864-5021-74C3-39E7C256543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365760</xdr:rowOff>
    </xdr:to>
    <xdr:sp macro="" textlink="">
      <xdr:nvSpPr>
        <xdr:cNvPr id="3145" name="AutoShape 73">
          <a:extLst>
            <a:ext uri="{FF2B5EF4-FFF2-40B4-BE49-F238E27FC236}">
              <a16:creationId xmlns:a16="http://schemas.microsoft.com/office/drawing/2014/main" id="{384B29CD-F10E-AFF1-51BF-C582A19236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365760</xdr:rowOff>
    </xdr:to>
    <xdr:sp macro="" textlink="">
      <xdr:nvSpPr>
        <xdr:cNvPr id="3144" name="AutoShape 72">
          <a:extLst>
            <a:ext uri="{FF2B5EF4-FFF2-40B4-BE49-F238E27FC236}">
              <a16:creationId xmlns:a16="http://schemas.microsoft.com/office/drawing/2014/main" id="{4B24429F-D90D-3EBC-64ED-68BF50BEEE5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365760</xdr:rowOff>
    </xdr:to>
    <xdr:sp macro="" textlink="">
      <xdr:nvSpPr>
        <xdr:cNvPr id="3143" name="AutoShape 71">
          <a:extLst>
            <a:ext uri="{FF2B5EF4-FFF2-40B4-BE49-F238E27FC236}">
              <a16:creationId xmlns:a16="http://schemas.microsoft.com/office/drawing/2014/main" id="{E5312958-4F60-696C-85C9-5B4B96A4908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365760</xdr:rowOff>
    </xdr:to>
    <xdr:sp macro="" textlink="">
      <xdr:nvSpPr>
        <xdr:cNvPr id="3142" name="AutoShape 70">
          <a:extLst>
            <a:ext uri="{FF2B5EF4-FFF2-40B4-BE49-F238E27FC236}">
              <a16:creationId xmlns:a16="http://schemas.microsoft.com/office/drawing/2014/main" id="{CF35EAA8-E540-7024-A2FA-D5F3B4C680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365760</xdr:rowOff>
    </xdr:to>
    <xdr:sp macro="" textlink="">
      <xdr:nvSpPr>
        <xdr:cNvPr id="3141" name="AutoShape 69">
          <a:extLst>
            <a:ext uri="{FF2B5EF4-FFF2-40B4-BE49-F238E27FC236}">
              <a16:creationId xmlns:a16="http://schemas.microsoft.com/office/drawing/2014/main" id="{4472F4DD-D9DE-FD4C-F49B-76B41D3A443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365760</xdr:rowOff>
    </xdr:to>
    <xdr:sp macro="" textlink="">
      <xdr:nvSpPr>
        <xdr:cNvPr id="3140" name="AutoShape 68">
          <a:extLst>
            <a:ext uri="{FF2B5EF4-FFF2-40B4-BE49-F238E27FC236}">
              <a16:creationId xmlns:a16="http://schemas.microsoft.com/office/drawing/2014/main" id="{61162AA0-7EDB-16E0-A558-446EFAE25D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365760</xdr:rowOff>
    </xdr:to>
    <xdr:sp macro="" textlink="">
      <xdr:nvSpPr>
        <xdr:cNvPr id="3139" name="AutoShape 67">
          <a:extLst>
            <a:ext uri="{FF2B5EF4-FFF2-40B4-BE49-F238E27FC236}">
              <a16:creationId xmlns:a16="http://schemas.microsoft.com/office/drawing/2014/main" id="{D81E35D8-641A-623C-51A8-94124E6F52C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365760</xdr:rowOff>
    </xdr:to>
    <xdr:sp macro="" textlink="">
      <xdr:nvSpPr>
        <xdr:cNvPr id="3138" name="AutoShape 66">
          <a:extLst>
            <a:ext uri="{FF2B5EF4-FFF2-40B4-BE49-F238E27FC236}">
              <a16:creationId xmlns:a16="http://schemas.microsoft.com/office/drawing/2014/main" id="{E2F6F903-ADAF-5A09-B8B1-F97D2598AB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365760</xdr:rowOff>
    </xdr:to>
    <xdr:sp macro="" textlink="">
      <xdr:nvSpPr>
        <xdr:cNvPr id="3137" name="AutoShape 65">
          <a:extLst>
            <a:ext uri="{FF2B5EF4-FFF2-40B4-BE49-F238E27FC236}">
              <a16:creationId xmlns:a16="http://schemas.microsoft.com/office/drawing/2014/main" id="{61A0D576-4FE2-A015-2E27-722F0A176A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365760</xdr:rowOff>
    </xdr:to>
    <xdr:sp macro="" textlink="">
      <xdr:nvSpPr>
        <xdr:cNvPr id="3136" name="AutoShape 64">
          <a:extLst>
            <a:ext uri="{FF2B5EF4-FFF2-40B4-BE49-F238E27FC236}">
              <a16:creationId xmlns:a16="http://schemas.microsoft.com/office/drawing/2014/main" id="{98542B9B-C449-1659-B6A3-5576044D9A8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365760</xdr:rowOff>
    </xdr:to>
    <xdr:sp macro="" textlink="">
      <xdr:nvSpPr>
        <xdr:cNvPr id="3135" name="AutoShape 63">
          <a:extLst>
            <a:ext uri="{FF2B5EF4-FFF2-40B4-BE49-F238E27FC236}">
              <a16:creationId xmlns:a16="http://schemas.microsoft.com/office/drawing/2014/main" id="{8C3F74FC-9897-E31E-182C-5E0CFD15AAF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365760</xdr:rowOff>
    </xdr:to>
    <xdr:sp macro="" textlink="">
      <xdr:nvSpPr>
        <xdr:cNvPr id="3134" name="AutoShape 62">
          <a:extLst>
            <a:ext uri="{FF2B5EF4-FFF2-40B4-BE49-F238E27FC236}">
              <a16:creationId xmlns:a16="http://schemas.microsoft.com/office/drawing/2014/main" id="{A2A7CE63-B251-E6F0-DCB6-B4B1ECB168E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365760</xdr:rowOff>
    </xdr:to>
    <xdr:sp macro="" textlink="">
      <xdr:nvSpPr>
        <xdr:cNvPr id="3133" name="AutoShape 61">
          <a:extLst>
            <a:ext uri="{FF2B5EF4-FFF2-40B4-BE49-F238E27FC236}">
              <a16:creationId xmlns:a16="http://schemas.microsoft.com/office/drawing/2014/main" id="{70509F77-C387-6E21-4C52-49B70EE79A6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365760</xdr:rowOff>
    </xdr:to>
    <xdr:sp macro="" textlink="">
      <xdr:nvSpPr>
        <xdr:cNvPr id="3132" name="AutoShape 60">
          <a:extLst>
            <a:ext uri="{FF2B5EF4-FFF2-40B4-BE49-F238E27FC236}">
              <a16:creationId xmlns:a16="http://schemas.microsoft.com/office/drawing/2014/main" id="{04220286-D554-805E-A269-514CF92C0DD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365760</xdr:rowOff>
    </xdr:to>
    <xdr:sp macro="" textlink="">
      <xdr:nvSpPr>
        <xdr:cNvPr id="3131" name="AutoShape 59">
          <a:extLst>
            <a:ext uri="{FF2B5EF4-FFF2-40B4-BE49-F238E27FC236}">
              <a16:creationId xmlns:a16="http://schemas.microsoft.com/office/drawing/2014/main" id="{340AFE79-B094-198E-1A33-86BF352AED7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365760</xdr:rowOff>
    </xdr:to>
    <xdr:sp macro="" textlink="">
      <xdr:nvSpPr>
        <xdr:cNvPr id="3130" name="AutoShape 58">
          <a:extLst>
            <a:ext uri="{FF2B5EF4-FFF2-40B4-BE49-F238E27FC236}">
              <a16:creationId xmlns:a16="http://schemas.microsoft.com/office/drawing/2014/main" id="{FED15D79-39A4-0452-1D3C-A0A29B8A0D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365760</xdr:rowOff>
    </xdr:to>
    <xdr:sp macro="" textlink="">
      <xdr:nvSpPr>
        <xdr:cNvPr id="3129" name="AutoShape 57">
          <a:extLst>
            <a:ext uri="{FF2B5EF4-FFF2-40B4-BE49-F238E27FC236}">
              <a16:creationId xmlns:a16="http://schemas.microsoft.com/office/drawing/2014/main" id="{52227160-F8E4-C940-AF4C-E5F0DC70A7E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365760</xdr:rowOff>
    </xdr:to>
    <xdr:sp macro="" textlink="">
      <xdr:nvSpPr>
        <xdr:cNvPr id="3128" name="AutoShape 56">
          <a:extLst>
            <a:ext uri="{FF2B5EF4-FFF2-40B4-BE49-F238E27FC236}">
              <a16:creationId xmlns:a16="http://schemas.microsoft.com/office/drawing/2014/main" id="{4E6237A7-1A46-1A09-037A-8CFB274586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365760</xdr:rowOff>
    </xdr:to>
    <xdr:sp macro="" textlink="">
      <xdr:nvSpPr>
        <xdr:cNvPr id="3127" name="AutoShape 55">
          <a:extLst>
            <a:ext uri="{FF2B5EF4-FFF2-40B4-BE49-F238E27FC236}">
              <a16:creationId xmlns:a16="http://schemas.microsoft.com/office/drawing/2014/main" id="{660A7261-22FA-A67A-EB5A-37D6E82A3E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1</xdr:col>
      <xdr:colOff>22860</xdr:colOff>
      <xdr:row>66</xdr:row>
      <xdr:rowOff>121920</xdr:rowOff>
    </xdr:to>
    <xdr:pic>
      <xdr:nvPicPr>
        <xdr:cNvPr id="3126" name="Picture 54">
          <a:extLst>
            <a:ext uri="{FF2B5EF4-FFF2-40B4-BE49-F238E27FC236}">
              <a16:creationId xmlns:a16="http://schemas.microsoft.com/office/drawing/2014/main" id="{D3D257AE-A7AC-1663-FEA2-1F78AE178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3010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18</xdr:col>
      <xdr:colOff>114300</xdr:colOff>
      <xdr:row>64</xdr:row>
      <xdr:rowOff>45720</xdr:rowOff>
    </xdr:to>
    <xdr:pic>
      <xdr:nvPicPr>
        <xdr:cNvPr id="3125" name="Picture 53">
          <a:extLst>
            <a:ext uri="{FF2B5EF4-FFF2-40B4-BE49-F238E27FC236}">
              <a16:creationId xmlns:a16="http://schemas.microsoft.com/office/drawing/2014/main" id="{D552E8D4-0F26-C018-37AC-F94258CF2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118643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18</xdr:col>
      <xdr:colOff>114300</xdr:colOff>
      <xdr:row>63</xdr:row>
      <xdr:rowOff>45720</xdr:rowOff>
    </xdr:to>
    <xdr:pic>
      <xdr:nvPicPr>
        <xdr:cNvPr id="3124" name="Picture 52">
          <a:extLst>
            <a:ext uri="{FF2B5EF4-FFF2-40B4-BE49-F238E27FC236}">
              <a16:creationId xmlns:a16="http://schemas.microsoft.com/office/drawing/2014/main" id="{E7BE2C40-CE71-EA54-82C5-36687251C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116814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18</xdr:col>
      <xdr:colOff>114300</xdr:colOff>
      <xdr:row>62</xdr:row>
      <xdr:rowOff>45720</xdr:rowOff>
    </xdr:to>
    <xdr:pic>
      <xdr:nvPicPr>
        <xdr:cNvPr id="3123" name="Picture 51">
          <a:extLst>
            <a:ext uri="{FF2B5EF4-FFF2-40B4-BE49-F238E27FC236}">
              <a16:creationId xmlns:a16="http://schemas.microsoft.com/office/drawing/2014/main" id="{4223A0DB-A835-01E7-892D-F9A51FE5F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114985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18</xdr:col>
      <xdr:colOff>114300</xdr:colOff>
      <xdr:row>61</xdr:row>
      <xdr:rowOff>45720</xdr:rowOff>
    </xdr:to>
    <xdr:pic>
      <xdr:nvPicPr>
        <xdr:cNvPr id="3122" name="Picture 50">
          <a:extLst>
            <a:ext uri="{FF2B5EF4-FFF2-40B4-BE49-F238E27FC236}">
              <a16:creationId xmlns:a16="http://schemas.microsoft.com/office/drawing/2014/main" id="{F0B81149-25E8-B265-1F95-14CF27124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113157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18</xdr:col>
      <xdr:colOff>114300</xdr:colOff>
      <xdr:row>60</xdr:row>
      <xdr:rowOff>45720</xdr:rowOff>
    </xdr:to>
    <xdr:pic>
      <xdr:nvPicPr>
        <xdr:cNvPr id="3121" name="Picture 49">
          <a:extLst>
            <a:ext uri="{FF2B5EF4-FFF2-40B4-BE49-F238E27FC236}">
              <a16:creationId xmlns:a16="http://schemas.microsoft.com/office/drawing/2014/main" id="{3FE00014-1FCB-348E-CDDE-A8581F8A1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111328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18</xdr:col>
      <xdr:colOff>114300</xdr:colOff>
      <xdr:row>59</xdr:row>
      <xdr:rowOff>45720</xdr:rowOff>
    </xdr:to>
    <xdr:pic>
      <xdr:nvPicPr>
        <xdr:cNvPr id="3120" name="Picture 48">
          <a:extLst>
            <a:ext uri="{FF2B5EF4-FFF2-40B4-BE49-F238E27FC236}">
              <a16:creationId xmlns:a16="http://schemas.microsoft.com/office/drawing/2014/main" id="{BAF9B12C-3554-4CE2-C228-5B47D8DA8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109499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18</xdr:col>
      <xdr:colOff>114300</xdr:colOff>
      <xdr:row>58</xdr:row>
      <xdr:rowOff>45720</xdr:rowOff>
    </xdr:to>
    <xdr:pic>
      <xdr:nvPicPr>
        <xdr:cNvPr id="3119" name="Picture 47">
          <a:extLst>
            <a:ext uri="{FF2B5EF4-FFF2-40B4-BE49-F238E27FC236}">
              <a16:creationId xmlns:a16="http://schemas.microsoft.com/office/drawing/2014/main" id="{7B635FE2-616C-DDE4-CEAD-0971FF6DD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107670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18</xdr:col>
      <xdr:colOff>114300</xdr:colOff>
      <xdr:row>57</xdr:row>
      <xdr:rowOff>45720</xdr:rowOff>
    </xdr:to>
    <xdr:pic>
      <xdr:nvPicPr>
        <xdr:cNvPr id="3118" name="Picture 46">
          <a:extLst>
            <a:ext uri="{FF2B5EF4-FFF2-40B4-BE49-F238E27FC236}">
              <a16:creationId xmlns:a16="http://schemas.microsoft.com/office/drawing/2014/main" id="{68D6973D-89B7-4975-17D5-33BE810CA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105841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18</xdr:col>
      <xdr:colOff>114300</xdr:colOff>
      <xdr:row>56</xdr:row>
      <xdr:rowOff>45720</xdr:rowOff>
    </xdr:to>
    <xdr:pic>
      <xdr:nvPicPr>
        <xdr:cNvPr id="3117" name="Picture 45">
          <a:extLst>
            <a:ext uri="{FF2B5EF4-FFF2-40B4-BE49-F238E27FC236}">
              <a16:creationId xmlns:a16="http://schemas.microsoft.com/office/drawing/2014/main" id="{337DCA2A-6387-E61C-B4D0-44E668519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104013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1</xdr:col>
      <xdr:colOff>22860</xdr:colOff>
      <xdr:row>55</xdr:row>
      <xdr:rowOff>121920</xdr:rowOff>
    </xdr:to>
    <xdr:pic>
      <xdr:nvPicPr>
        <xdr:cNvPr id="3116" name="Picture 44">
          <a:extLst>
            <a:ext uri="{FF2B5EF4-FFF2-40B4-BE49-F238E27FC236}">
              <a16:creationId xmlns:a16="http://schemas.microsoft.com/office/drawing/2014/main" id="{B3AFCAF9-586A-418C-3266-1C0C57874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1842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18</xdr:col>
      <xdr:colOff>114300</xdr:colOff>
      <xdr:row>53</xdr:row>
      <xdr:rowOff>45720</xdr:rowOff>
    </xdr:to>
    <xdr:pic>
      <xdr:nvPicPr>
        <xdr:cNvPr id="3115" name="Picture 43">
          <a:extLst>
            <a:ext uri="{FF2B5EF4-FFF2-40B4-BE49-F238E27FC236}">
              <a16:creationId xmlns:a16="http://schemas.microsoft.com/office/drawing/2014/main" id="{2C7BD31B-CF2F-3581-D1D8-F1E2DE499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98526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18</xdr:col>
      <xdr:colOff>114300</xdr:colOff>
      <xdr:row>52</xdr:row>
      <xdr:rowOff>45720</xdr:rowOff>
    </xdr:to>
    <xdr:pic>
      <xdr:nvPicPr>
        <xdr:cNvPr id="3114" name="Picture 42">
          <a:extLst>
            <a:ext uri="{FF2B5EF4-FFF2-40B4-BE49-F238E27FC236}">
              <a16:creationId xmlns:a16="http://schemas.microsoft.com/office/drawing/2014/main" id="{16501C83-9518-3BFA-4291-F51EF1019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96697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18</xdr:col>
      <xdr:colOff>114300</xdr:colOff>
      <xdr:row>51</xdr:row>
      <xdr:rowOff>45720</xdr:rowOff>
    </xdr:to>
    <xdr:pic>
      <xdr:nvPicPr>
        <xdr:cNvPr id="3113" name="Picture 41">
          <a:extLst>
            <a:ext uri="{FF2B5EF4-FFF2-40B4-BE49-F238E27FC236}">
              <a16:creationId xmlns:a16="http://schemas.microsoft.com/office/drawing/2014/main" id="{34188772-586D-9B35-51A7-DCB95EB33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94869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18</xdr:col>
      <xdr:colOff>114300</xdr:colOff>
      <xdr:row>50</xdr:row>
      <xdr:rowOff>45720</xdr:rowOff>
    </xdr:to>
    <xdr:pic>
      <xdr:nvPicPr>
        <xdr:cNvPr id="3112" name="Picture 40">
          <a:extLst>
            <a:ext uri="{FF2B5EF4-FFF2-40B4-BE49-F238E27FC236}">
              <a16:creationId xmlns:a16="http://schemas.microsoft.com/office/drawing/2014/main" id="{7FAB04D2-8FD7-C719-26CF-A64C6DC21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93040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1</xdr:col>
      <xdr:colOff>22860</xdr:colOff>
      <xdr:row>49</xdr:row>
      <xdr:rowOff>121920</xdr:rowOff>
    </xdr:to>
    <xdr:pic>
      <xdr:nvPicPr>
        <xdr:cNvPr id="3111" name="Picture 39">
          <a:extLst>
            <a:ext uri="{FF2B5EF4-FFF2-40B4-BE49-F238E27FC236}">
              <a16:creationId xmlns:a16="http://schemas.microsoft.com/office/drawing/2014/main" id="{917D366D-2DAC-CE47-6EDD-7FC23A102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2114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18</xdr:col>
      <xdr:colOff>114300</xdr:colOff>
      <xdr:row>47</xdr:row>
      <xdr:rowOff>45720</xdr:rowOff>
    </xdr:to>
    <xdr:pic>
      <xdr:nvPicPr>
        <xdr:cNvPr id="3110" name="Picture 38">
          <a:extLst>
            <a:ext uri="{FF2B5EF4-FFF2-40B4-BE49-F238E27FC236}">
              <a16:creationId xmlns:a16="http://schemas.microsoft.com/office/drawing/2014/main" id="{048DB804-763D-8800-47E5-241B68620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87553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1</xdr:col>
      <xdr:colOff>22860</xdr:colOff>
      <xdr:row>46</xdr:row>
      <xdr:rowOff>121920</xdr:rowOff>
    </xdr:to>
    <xdr:pic>
      <xdr:nvPicPr>
        <xdr:cNvPr id="3109" name="Picture 37">
          <a:extLst>
            <a:ext uri="{FF2B5EF4-FFF2-40B4-BE49-F238E27FC236}">
              <a16:creationId xmlns:a16="http://schemas.microsoft.com/office/drawing/2014/main" id="{A7D5C1E7-C505-6B55-859A-106DF0269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18</xdr:col>
      <xdr:colOff>114300</xdr:colOff>
      <xdr:row>44</xdr:row>
      <xdr:rowOff>45720</xdr:rowOff>
    </xdr:to>
    <xdr:pic>
      <xdr:nvPicPr>
        <xdr:cNvPr id="3108" name="Picture 36">
          <a:extLst>
            <a:ext uri="{FF2B5EF4-FFF2-40B4-BE49-F238E27FC236}">
              <a16:creationId xmlns:a16="http://schemas.microsoft.com/office/drawing/2014/main" id="{65D36058-8B87-716A-7EAB-78D21A230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82067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18</xdr:col>
      <xdr:colOff>114300</xdr:colOff>
      <xdr:row>43</xdr:row>
      <xdr:rowOff>45720</xdr:rowOff>
    </xdr:to>
    <xdr:pic>
      <xdr:nvPicPr>
        <xdr:cNvPr id="3107" name="Picture 35">
          <a:extLst>
            <a:ext uri="{FF2B5EF4-FFF2-40B4-BE49-F238E27FC236}">
              <a16:creationId xmlns:a16="http://schemas.microsoft.com/office/drawing/2014/main" id="{3743B42E-85BE-6729-38F3-55E2BF1A1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80238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18</xdr:col>
      <xdr:colOff>114300</xdr:colOff>
      <xdr:row>42</xdr:row>
      <xdr:rowOff>45720</xdr:rowOff>
    </xdr:to>
    <xdr:pic>
      <xdr:nvPicPr>
        <xdr:cNvPr id="3106" name="Picture 34">
          <a:extLst>
            <a:ext uri="{FF2B5EF4-FFF2-40B4-BE49-F238E27FC236}">
              <a16:creationId xmlns:a16="http://schemas.microsoft.com/office/drawing/2014/main" id="{04A76323-D46E-4F63-9244-2A63CC30B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78409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18</xdr:col>
      <xdr:colOff>114300</xdr:colOff>
      <xdr:row>41</xdr:row>
      <xdr:rowOff>45720</xdr:rowOff>
    </xdr:to>
    <xdr:pic>
      <xdr:nvPicPr>
        <xdr:cNvPr id="3105" name="Picture 33">
          <a:extLst>
            <a:ext uri="{FF2B5EF4-FFF2-40B4-BE49-F238E27FC236}">
              <a16:creationId xmlns:a16="http://schemas.microsoft.com/office/drawing/2014/main" id="{92C3857D-2361-1D73-13EE-4ACA03C19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76581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18</xdr:col>
      <xdr:colOff>114300</xdr:colOff>
      <xdr:row>40</xdr:row>
      <xdr:rowOff>45720</xdr:rowOff>
    </xdr:to>
    <xdr:pic>
      <xdr:nvPicPr>
        <xdr:cNvPr id="3104" name="Picture 32">
          <a:extLst>
            <a:ext uri="{FF2B5EF4-FFF2-40B4-BE49-F238E27FC236}">
              <a16:creationId xmlns:a16="http://schemas.microsoft.com/office/drawing/2014/main" id="{49C5C1FF-DEB0-848A-F87A-4AF4CE6A8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74752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18</xdr:col>
      <xdr:colOff>114300</xdr:colOff>
      <xdr:row>39</xdr:row>
      <xdr:rowOff>45720</xdr:rowOff>
    </xdr:to>
    <xdr:pic>
      <xdr:nvPicPr>
        <xdr:cNvPr id="3103" name="Picture 31">
          <a:extLst>
            <a:ext uri="{FF2B5EF4-FFF2-40B4-BE49-F238E27FC236}">
              <a16:creationId xmlns:a16="http://schemas.microsoft.com/office/drawing/2014/main" id="{398F2A66-E039-099B-7EBF-653313C9B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72923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18</xdr:col>
      <xdr:colOff>114300</xdr:colOff>
      <xdr:row>38</xdr:row>
      <xdr:rowOff>45720</xdr:rowOff>
    </xdr:to>
    <xdr:pic>
      <xdr:nvPicPr>
        <xdr:cNvPr id="3102" name="Picture 30">
          <a:extLst>
            <a:ext uri="{FF2B5EF4-FFF2-40B4-BE49-F238E27FC236}">
              <a16:creationId xmlns:a16="http://schemas.microsoft.com/office/drawing/2014/main" id="{7BCDCB07-D1E7-53DB-D468-E1629B000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71094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18</xdr:col>
      <xdr:colOff>114300</xdr:colOff>
      <xdr:row>37</xdr:row>
      <xdr:rowOff>45720</xdr:rowOff>
    </xdr:to>
    <xdr:pic>
      <xdr:nvPicPr>
        <xdr:cNvPr id="3101" name="Picture 29">
          <a:extLst>
            <a:ext uri="{FF2B5EF4-FFF2-40B4-BE49-F238E27FC236}">
              <a16:creationId xmlns:a16="http://schemas.microsoft.com/office/drawing/2014/main" id="{93061AF6-F2D0-37C8-A5E4-75337F810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69265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22860</xdr:colOff>
      <xdr:row>36</xdr:row>
      <xdr:rowOff>121920</xdr:rowOff>
    </xdr:to>
    <xdr:pic>
      <xdr:nvPicPr>
        <xdr:cNvPr id="3100" name="Picture 28">
          <a:extLst>
            <a:ext uri="{FF2B5EF4-FFF2-40B4-BE49-F238E27FC236}">
              <a16:creationId xmlns:a16="http://schemas.microsoft.com/office/drawing/2014/main" id="{A6147406-FC3C-B256-81BA-A123E815E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4370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18</xdr:col>
      <xdr:colOff>114300</xdr:colOff>
      <xdr:row>34</xdr:row>
      <xdr:rowOff>45720</xdr:rowOff>
    </xdr:to>
    <xdr:pic>
      <xdr:nvPicPr>
        <xdr:cNvPr id="3099" name="Picture 27">
          <a:extLst>
            <a:ext uri="{FF2B5EF4-FFF2-40B4-BE49-F238E27FC236}">
              <a16:creationId xmlns:a16="http://schemas.microsoft.com/office/drawing/2014/main" id="{FE059B99-5567-8E83-98DE-E23163513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63779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22860</xdr:colOff>
      <xdr:row>33</xdr:row>
      <xdr:rowOff>121920</xdr:rowOff>
    </xdr:to>
    <xdr:pic>
      <xdr:nvPicPr>
        <xdr:cNvPr id="3098" name="Picture 26">
          <a:extLst>
            <a:ext uri="{FF2B5EF4-FFF2-40B4-BE49-F238E27FC236}">
              <a16:creationId xmlns:a16="http://schemas.microsoft.com/office/drawing/2014/main" id="{16BFF308-BE20-840B-7CA2-8F2357DDF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506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18</xdr:col>
      <xdr:colOff>114300</xdr:colOff>
      <xdr:row>31</xdr:row>
      <xdr:rowOff>45720</xdr:rowOff>
    </xdr:to>
    <xdr:pic>
      <xdr:nvPicPr>
        <xdr:cNvPr id="3097" name="Picture 25">
          <a:extLst>
            <a:ext uri="{FF2B5EF4-FFF2-40B4-BE49-F238E27FC236}">
              <a16:creationId xmlns:a16="http://schemas.microsoft.com/office/drawing/2014/main" id="{C351ABB0-6939-8869-946F-FDFB03541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58293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18</xdr:col>
      <xdr:colOff>114300</xdr:colOff>
      <xdr:row>30</xdr:row>
      <xdr:rowOff>45720</xdr:rowOff>
    </xdr:to>
    <xdr:pic>
      <xdr:nvPicPr>
        <xdr:cNvPr id="3096" name="Picture 24">
          <a:extLst>
            <a:ext uri="{FF2B5EF4-FFF2-40B4-BE49-F238E27FC236}">
              <a16:creationId xmlns:a16="http://schemas.microsoft.com/office/drawing/2014/main" id="{B4A74895-2D3D-F66E-812E-4936E0D05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56464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18</xdr:col>
      <xdr:colOff>114300</xdr:colOff>
      <xdr:row>29</xdr:row>
      <xdr:rowOff>45720</xdr:rowOff>
    </xdr:to>
    <xdr:pic>
      <xdr:nvPicPr>
        <xdr:cNvPr id="3095" name="Picture 23">
          <a:extLst>
            <a:ext uri="{FF2B5EF4-FFF2-40B4-BE49-F238E27FC236}">
              <a16:creationId xmlns:a16="http://schemas.microsoft.com/office/drawing/2014/main" id="{0CA19C29-A006-B596-C250-F0CDF038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54635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22860</xdr:colOff>
      <xdr:row>28</xdr:row>
      <xdr:rowOff>121920</xdr:rowOff>
    </xdr:to>
    <xdr:pic>
      <xdr:nvPicPr>
        <xdr:cNvPr id="3094" name="Picture 22">
          <a:extLst>
            <a:ext uri="{FF2B5EF4-FFF2-40B4-BE49-F238E27FC236}">
              <a16:creationId xmlns:a16="http://schemas.microsoft.com/office/drawing/2014/main" id="{86342911-2FDA-B770-9079-E1F90B864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8066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18</xdr:col>
      <xdr:colOff>114300</xdr:colOff>
      <xdr:row>26</xdr:row>
      <xdr:rowOff>45720</xdr:rowOff>
    </xdr:to>
    <xdr:pic>
      <xdr:nvPicPr>
        <xdr:cNvPr id="3093" name="Picture 21">
          <a:extLst>
            <a:ext uri="{FF2B5EF4-FFF2-40B4-BE49-F238E27FC236}">
              <a16:creationId xmlns:a16="http://schemas.microsoft.com/office/drawing/2014/main" id="{976316FC-3CEB-DCE4-445A-7AE82210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49149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18</xdr:col>
      <xdr:colOff>114300</xdr:colOff>
      <xdr:row>25</xdr:row>
      <xdr:rowOff>45720</xdr:rowOff>
    </xdr:to>
    <xdr:pic>
      <xdr:nvPicPr>
        <xdr:cNvPr id="3092" name="Picture 20">
          <a:extLst>
            <a:ext uri="{FF2B5EF4-FFF2-40B4-BE49-F238E27FC236}">
              <a16:creationId xmlns:a16="http://schemas.microsoft.com/office/drawing/2014/main" id="{6BB3F5FC-B438-0FFF-E6CD-D00A9EFC6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47320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18</xdr:col>
      <xdr:colOff>114300</xdr:colOff>
      <xdr:row>24</xdr:row>
      <xdr:rowOff>45720</xdr:rowOff>
    </xdr:to>
    <xdr:pic>
      <xdr:nvPicPr>
        <xdr:cNvPr id="3091" name="Picture 19">
          <a:extLst>
            <a:ext uri="{FF2B5EF4-FFF2-40B4-BE49-F238E27FC236}">
              <a16:creationId xmlns:a16="http://schemas.microsoft.com/office/drawing/2014/main" id="{DA2DF12F-1DD6-74C9-2A24-ED76BB4BF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45491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18</xdr:col>
      <xdr:colOff>114300</xdr:colOff>
      <xdr:row>23</xdr:row>
      <xdr:rowOff>45720</xdr:rowOff>
    </xdr:to>
    <xdr:pic>
      <xdr:nvPicPr>
        <xdr:cNvPr id="3090" name="Picture 18">
          <a:extLst>
            <a:ext uri="{FF2B5EF4-FFF2-40B4-BE49-F238E27FC236}">
              <a16:creationId xmlns:a16="http://schemas.microsoft.com/office/drawing/2014/main" id="{41BF1082-631F-EE2F-044A-AF97ED2FA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43662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18</xdr:col>
      <xdr:colOff>114300</xdr:colOff>
      <xdr:row>22</xdr:row>
      <xdr:rowOff>45720</xdr:rowOff>
    </xdr:to>
    <xdr:pic>
      <xdr:nvPicPr>
        <xdr:cNvPr id="3089" name="Picture 17">
          <a:extLst>
            <a:ext uri="{FF2B5EF4-FFF2-40B4-BE49-F238E27FC236}">
              <a16:creationId xmlns:a16="http://schemas.microsoft.com/office/drawing/2014/main" id="{0CC884BB-CB82-9168-445F-ED4815DCB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41833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18</xdr:col>
      <xdr:colOff>114300</xdr:colOff>
      <xdr:row>21</xdr:row>
      <xdr:rowOff>45720</xdr:rowOff>
    </xdr:to>
    <xdr:pic>
      <xdr:nvPicPr>
        <xdr:cNvPr id="3088" name="Picture 16">
          <a:extLst>
            <a:ext uri="{FF2B5EF4-FFF2-40B4-BE49-F238E27FC236}">
              <a16:creationId xmlns:a16="http://schemas.microsoft.com/office/drawing/2014/main" id="{78FC82F8-3808-3D6D-1AD9-14768336B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40005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18</xdr:col>
      <xdr:colOff>114300</xdr:colOff>
      <xdr:row>20</xdr:row>
      <xdr:rowOff>45720</xdr:rowOff>
    </xdr:to>
    <xdr:pic>
      <xdr:nvPicPr>
        <xdr:cNvPr id="3087" name="Picture 15">
          <a:extLst>
            <a:ext uri="{FF2B5EF4-FFF2-40B4-BE49-F238E27FC236}">
              <a16:creationId xmlns:a16="http://schemas.microsoft.com/office/drawing/2014/main" id="{B4B7E6D4-720B-219D-B4D3-32C5BD248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38176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18</xdr:col>
      <xdr:colOff>114300</xdr:colOff>
      <xdr:row>19</xdr:row>
      <xdr:rowOff>45720</xdr:rowOff>
    </xdr:to>
    <xdr:pic>
      <xdr:nvPicPr>
        <xdr:cNvPr id="3086" name="Picture 14">
          <a:extLst>
            <a:ext uri="{FF2B5EF4-FFF2-40B4-BE49-F238E27FC236}">
              <a16:creationId xmlns:a16="http://schemas.microsoft.com/office/drawing/2014/main" id="{F0FC28B4-D92C-723B-9AB7-2A12513B3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36347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18</xdr:col>
      <xdr:colOff>114300</xdr:colOff>
      <xdr:row>18</xdr:row>
      <xdr:rowOff>45720</xdr:rowOff>
    </xdr:to>
    <xdr:pic>
      <xdr:nvPicPr>
        <xdr:cNvPr id="3085" name="Picture 13">
          <a:extLst>
            <a:ext uri="{FF2B5EF4-FFF2-40B4-BE49-F238E27FC236}">
              <a16:creationId xmlns:a16="http://schemas.microsoft.com/office/drawing/2014/main" id="{97E90230-315F-F8A5-96C5-94547B90B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34518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18</xdr:col>
      <xdr:colOff>114300</xdr:colOff>
      <xdr:row>17</xdr:row>
      <xdr:rowOff>45720</xdr:rowOff>
    </xdr:to>
    <xdr:pic>
      <xdr:nvPicPr>
        <xdr:cNvPr id="3084" name="Picture 12">
          <a:extLst>
            <a:ext uri="{FF2B5EF4-FFF2-40B4-BE49-F238E27FC236}">
              <a16:creationId xmlns:a16="http://schemas.microsoft.com/office/drawing/2014/main" id="{C676B79A-B6B8-42A2-1D68-6D0F1C439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32689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22860</xdr:colOff>
      <xdr:row>16</xdr:row>
      <xdr:rowOff>121920</xdr:rowOff>
    </xdr:to>
    <xdr:pic>
      <xdr:nvPicPr>
        <xdr:cNvPr id="3083" name="Picture 11">
          <a:extLst>
            <a:ext uri="{FF2B5EF4-FFF2-40B4-BE49-F238E27FC236}">
              <a16:creationId xmlns:a16="http://schemas.microsoft.com/office/drawing/2014/main" id="{9B233C12-EFE3-AC55-F734-16FE5593E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610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18</xdr:col>
      <xdr:colOff>114300</xdr:colOff>
      <xdr:row>14</xdr:row>
      <xdr:rowOff>45720</xdr:rowOff>
    </xdr:to>
    <xdr:pic>
      <xdr:nvPicPr>
        <xdr:cNvPr id="3082" name="Picture 10">
          <a:extLst>
            <a:ext uri="{FF2B5EF4-FFF2-40B4-BE49-F238E27FC236}">
              <a16:creationId xmlns:a16="http://schemas.microsoft.com/office/drawing/2014/main" id="{25350143-3AA3-ACF9-C76E-FD0D16BB0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7203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18</xdr:col>
      <xdr:colOff>114300</xdr:colOff>
      <xdr:row>13</xdr:row>
      <xdr:rowOff>45720</xdr:rowOff>
    </xdr:to>
    <xdr:pic>
      <xdr:nvPicPr>
        <xdr:cNvPr id="3081" name="Picture 9">
          <a:extLst>
            <a:ext uri="{FF2B5EF4-FFF2-40B4-BE49-F238E27FC236}">
              <a16:creationId xmlns:a16="http://schemas.microsoft.com/office/drawing/2014/main" id="{A3CA8BAA-9FE5-7014-CD3B-2E1197709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5374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18</xdr:col>
      <xdr:colOff>114300</xdr:colOff>
      <xdr:row>12</xdr:row>
      <xdr:rowOff>45720</xdr:rowOff>
    </xdr:to>
    <xdr:pic>
      <xdr:nvPicPr>
        <xdr:cNvPr id="3080" name="Picture 8">
          <a:extLst>
            <a:ext uri="{FF2B5EF4-FFF2-40B4-BE49-F238E27FC236}">
              <a16:creationId xmlns:a16="http://schemas.microsoft.com/office/drawing/2014/main" id="{15C270A8-0301-44A1-C027-9EECDEB0B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3545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18</xdr:col>
      <xdr:colOff>114300</xdr:colOff>
      <xdr:row>11</xdr:row>
      <xdr:rowOff>45720</xdr:rowOff>
    </xdr:to>
    <xdr:pic>
      <xdr:nvPicPr>
        <xdr:cNvPr id="3079" name="Picture 7">
          <a:extLst>
            <a:ext uri="{FF2B5EF4-FFF2-40B4-BE49-F238E27FC236}">
              <a16:creationId xmlns:a16="http://schemas.microsoft.com/office/drawing/2014/main" id="{F7CAB073-A342-D294-C3F9-B4C4095DF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1717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18</xdr:col>
      <xdr:colOff>114300</xdr:colOff>
      <xdr:row>10</xdr:row>
      <xdr:rowOff>45720</xdr:rowOff>
    </xdr:to>
    <xdr:pic>
      <xdr:nvPicPr>
        <xdr:cNvPr id="3078" name="Picture 6">
          <a:extLst>
            <a:ext uri="{FF2B5EF4-FFF2-40B4-BE49-F238E27FC236}">
              <a16:creationId xmlns:a16="http://schemas.microsoft.com/office/drawing/2014/main" id="{D3F92981-A734-8C48-23A8-F92F44086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19888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18</xdr:col>
      <xdr:colOff>114300</xdr:colOff>
      <xdr:row>9</xdr:row>
      <xdr:rowOff>45720</xdr:rowOff>
    </xdr:to>
    <xdr:pic>
      <xdr:nvPicPr>
        <xdr:cNvPr id="3077" name="Picture 5">
          <a:extLst>
            <a:ext uri="{FF2B5EF4-FFF2-40B4-BE49-F238E27FC236}">
              <a16:creationId xmlns:a16="http://schemas.microsoft.com/office/drawing/2014/main" id="{6A6F3310-9FCC-427F-72EF-18C9B642C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18059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18</xdr:col>
      <xdr:colOff>114300</xdr:colOff>
      <xdr:row>8</xdr:row>
      <xdr:rowOff>45720</xdr:rowOff>
    </xdr:to>
    <xdr:pic>
      <xdr:nvPicPr>
        <xdr:cNvPr id="3076" name="Picture 4">
          <a:extLst>
            <a:ext uri="{FF2B5EF4-FFF2-40B4-BE49-F238E27FC236}">
              <a16:creationId xmlns:a16="http://schemas.microsoft.com/office/drawing/2014/main" id="{BB8189C3-20CA-664F-5C7C-7828F5EDA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16230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18</xdr:col>
      <xdr:colOff>114300</xdr:colOff>
      <xdr:row>7</xdr:row>
      <xdr:rowOff>45720</xdr:rowOff>
    </xdr:to>
    <xdr:pic>
      <xdr:nvPicPr>
        <xdr:cNvPr id="3075" name="Picture 3">
          <a:extLst>
            <a:ext uri="{FF2B5EF4-FFF2-40B4-BE49-F238E27FC236}">
              <a16:creationId xmlns:a16="http://schemas.microsoft.com/office/drawing/2014/main" id="{42E16D85-C2A8-1DB6-9549-41B55FAAB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14401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18</xdr:col>
      <xdr:colOff>114300</xdr:colOff>
      <xdr:row>6</xdr:row>
      <xdr:rowOff>45720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017BFCA3-16DA-DFAE-E277-3685AFE98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12573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22860</xdr:colOff>
      <xdr:row>5</xdr:row>
      <xdr:rowOff>121920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A613C6AA-EA29-4917-32B0-ACA712DDC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442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</xdr:col>
      <xdr:colOff>22860</xdr:colOff>
      <xdr:row>5</xdr:row>
      <xdr:rowOff>121920</xdr:rowOff>
    </xdr:to>
    <xdr:sp macro="" textlink="">
      <xdr:nvSpPr>
        <xdr:cNvPr id="4097" name="Control 1" hidden="1">
          <a:extLst>
            <a:ext uri="{63B3BB69-23CF-44E3-9099-C40C66FF867C}">
              <a14:compatExt xmlns:a14="http://schemas.microsoft.com/office/drawing/2010/main" spid="_x0000_s4097"/>
            </a:ext>
            <a:ext uri="{FF2B5EF4-FFF2-40B4-BE49-F238E27FC236}">
              <a16:creationId xmlns:a16="http://schemas.microsoft.com/office/drawing/2014/main" id="{00000000-0008-0000-0400-000001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5</xdr:row>
      <xdr:rowOff>0</xdr:rowOff>
    </xdr:from>
    <xdr:to>
      <xdr:col>16</xdr:col>
      <xdr:colOff>114300</xdr:colOff>
      <xdr:row>6</xdr:row>
      <xdr:rowOff>45720</xdr:rowOff>
    </xdr:to>
    <xdr:sp macro="" textlink="">
      <xdr:nvSpPr>
        <xdr:cNvPr id="4098" name="Control 2" hidden="1">
          <a:extLst>
            <a:ext uri="{63B3BB69-23CF-44E3-9099-C40C66FF867C}">
              <a14:compatExt xmlns:a14="http://schemas.microsoft.com/office/drawing/2010/main" spid="_x0000_s4098"/>
            </a:ext>
            <a:ext uri="{FF2B5EF4-FFF2-40B4-BE49-F238E27FC236}">
              <a16:creationId xmlns:a16="http://schemas.microsoft.com/office/drawing/2014/main" id="{00000000-0008-0000-0400-000002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6</xdr:row>
      <xdr:rowOff>0</xdr:rowOff>
    </xdr:from>
    <xdr:to>
      <xdr:col>16</xdr:col>
      <xdr:colOff>114300</xdr:colOff>
      <xdr:row>7</xdr:row>
      <xdr:rowOff>45720</xdr:rowOff>
    </xdr:to>
    <xdr:sp macro="" textlink="">
      <xdr:nvSpPr>
        <xdr:cNvPr id="4099" name="Control 3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400-000003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16</xdr:col>
      <xdr:colOff>114300</xdr:colOff>
      <xdr:row>8</xdr:row>
      <xdr:rowOff>45720</xdr:rowOff>
    </xdr:to>
    <xdr:sp macro="" textlink="">
      <xdr:nvSpPr>
        <xdr:cNvPr id="4100" name="Control 4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400-000004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8</xdr:row>
      <xdr:rowOff>0</xdr:rowOff>
    </xdr:from>
    <xdr:to>
      <xdr:col>16</xdr:col>
      <xdr:colOff>114300</xdr:colOff>
      <xdr:row>9</xdr:row>
      <xdr:rowOff>45720</xdr:rowOff>
    </xdr:to>
    <xdr:sp macro="" textlink="">
      <xdr:nvSpPr>
        <xdr:cNvPr id="4101" name="Control 5" hidden="1">
          <a:extLst>
            <a:ext uri="{63B3BB69-23CF-44E3-9099-C40C66FF867C}">
              <a14:compatExt xmlns:a14="http://schemas.microsoft.com/office/drawing/2010/main" spid="_x0000_s4101"/>
            </a:ext>
            <a:ext uri="{FF2B5EF4-FFF2-40B4-BE49-F238E27FC236}">
              <a16:creationId xmlns:a16="http://schemas.microsoft.com/office/drawing/2014/main" id="{00000000-0008-0000-0400-000005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16</xdr:col>
      <xdr:colOff>114300</xdr:colOff>
      <xdr:row>10</xdr:row>
      <xdr:rowOff>45720</xdr:rowOff>
    </xdr:to>
    <xdr:sp macro="" textlink="">
      <xdr:nvSpPr>
        <xdr:cNvPr id="4102" name="Control 6" hidden="1">
          <a:extLst>
            <a:ext uri="{63B3BB69-23CF-44E3-9099-C40C66FF867C}">
              <a14:compatExt xmlns:a14="http://schemas.microsoft.com/office/drawing/2010/main" spid="_x0000_s4102"/>
            </a:ext>
            <a:ext uri="{FF2B5EF4-FFF2-40B4-BE49-F238E27FC236}">
              <a16:creationId xmlns:a16="http://schemas.microsoft.com/office/drawing/2014/main" id="{00000000-0008-0000-0400-000006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16</xdr:col>
      <xdr:colOff>114300</xdr:colOff>
      <xdr:row>11</xdr:row>
      <xdr:rowOff>45720</xdr:rowOff>
    </xdr:to>
    <xdr:sp macro="" textlink="">
      <xdr:nvSpPr>
        <xdr:cNvPr id="4103" name="Control 7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400-000007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16</xdr:col>
      <xdr:colOff>114300</xdr:colOff>
      <xdr:row>12</xdr:row>
      <xdr:rowOff>45720</xdr:rowOff>
    </xdr:to>
    <xdr:sp macro="" textlink="">
      <xdr:nvSpPr>
        <xdr:cNvPr id="4104" name="Control 8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400-000008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16</xdr:col>
      <xdr:colOff>114300</xdr:colOff>
      <xdr:row>13</xdr:row>
      <xdr:rowOff>45720</xdr:rowOff>
    </xdr:to>
    <xdr:sp macro="" textlink="">
      <xdr:nvSpPr>
        <xdr:cNvPr id="4105" name="Control 9" hidden="1">
          <a:extLst>
            <a:ext uri="{63B3BB69-23CF-44E3-9099-C40C66FF867C}">
              <a14:compatExt xmlns:a14="http://schemas.microsoft.com/office/drawing/2010/main" spid="_x0000_s4105"/>
            </a:ext>
            <a:ext uri="{FF2B5EF4-FFF2-40B4-BE49-F238E27FC236}">
              <a16:creationId xmlns:a16="http://schemas.microsoft.com/office/drawing/2014/main" id="{00000000-0008-0000-0400-000009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16</xdr:col>
      <xdr:colOff>114300</xdr:colOff>
      <xdr:row>14</xdr:row>
      <xdr:rowOff>45720</xdr:rowOff>
    </xdr:to>
    <xdr:sp macro="" textlink="">
      <xdr:nvSpPr>
        <xdr:cNvPr id="4106" name="Control 10" hidden="1">
          <a:extLst>
            <a:ext uri="{63B3BB69-23CF-44E3-9099-C40C66FF867C}">
              <a14:compatExt xmlns:a14="http://schemas.microsoft.com/office/drawing/2010/main" spid="_x0000_s4106"/>
            </a:ext>
            <a:ext uri="{FF2B5EF4-FFF2-40B4-BE49-F238E27FC236}">
              <a16:creationId xmlns:a16="http://schemas.microsoft.com/office/drawing/2014/main" id="{00000000-0008-0000-0400-00000A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22860</xdr:colOff>
      <xdr:row>16</xdr:row>
      <xdr:rowOff>121920</xdr:rowOff>
    </xdr:to>
    <xdr:sp macro="" textlink="">
      <xdr:nvSpPr>
        <xdr:cNvPr id="4107" name="Control 11" hidden="1">
          <a:extLst>
            <a:ext uri="{63B3BB69-23CF-44E3-9099-C40C66FF867C}">
              <a14:compatExt xmlns:a14="http://schemas.microsoft.com/office/drawing/2010/main" spid="_x0000_s4107"/>
            </a:ext>
            <a:ext uri="{FF2B5EF4-FFF2-40B4-BE49-F238E27FC236}">
              <a16:creationId xmlns:a16="http://schemas.microsoft.com/office/drawing/2014/main" id="{00000000-0008-0000-0400-00000B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16</xdr:col>
      <xdr:colOff>114300</xdr:colOff>
      <xdr:row>17</xdr:row>
      <xdr:rowOff>45720</xdr:rowOff>
    </xdr:to>
    <xdr:sp macro="" textlink="">
      <xdr:nvSpPr>
        <xdr:cNvPr id="4108" name="Control 12" hidden="1">
          <a:extLst>
            <a:ext uri="{63B3BB69-23CF-44E3-9099-C40C66FF867C}">
              <a14:compatExt xmlns:a14="http://schemas.microsoft.com/office/drawing/2010/main" spid="_x0000_s4108"/>
            </a:ext>
            <a:ext uri="{FF2B5EF4-FFF2-40B4-BE49-F238E27FC236}">
              <a16:creationId xmlns:a16="http://schemas.microsoft.com/office/drawing/2014/main" id="{00000000-0008-0000-0400-00000C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16</xdr:col>
      <xdr:colOff>114300</xdr:colOff>
      <xdr:row>18</xdr:row>
      <xdr:rowOff>45720</xdr:rowOff>
    </xdr:to>
    <xdr:sp macro="" textlink="">
      <xdr:nvSpPr>
        <xdr:cNvPr id="4109" name="Control 13" hidden="1">
          <a:extLst>
            <a:ext uri="{63B3BB69-23CF-44E3-9099-C40C66FF867C}">
              <a14:compatExt xmlns:a14="http://schemas.microsoft.com/office/drawing/2010/main" spid="_x0000_s4109"/>
            </a:ext>
            <a:ext uri="{FF2B5EF4-FFF2-40B4-BE49-F238E27FC236}">
              <a16:creationId xmlns:a16="http://schemas.microsoft.com/office/drawing/2014/main" id="{00000000-0008-0000-0400-00000D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16</xdr:col>
      <xdr:colOff>114300</xdr:colOff>
      <xdr:row>19</xdr:row>
      <xdr:rowOff>45720</xdr:rowOff>
    </xdr:to>
    <xdr:sp macro="" textlink="">
      <xdr:nvSpPr>
        <xdr:cNvPr id="4110" name="Control 14" hidden="1">
          <a:extLst>
            <a:ext uri="{63B3BB69-23CF-44E3-9099-C40C66FF867C}">
              <a14:compatExt xmlns:a14="http://schemas.microsoft.com/office/drawing/2010/main" spid="_x0000_s4110"/>
            </a:ext>
            <a:ext uri="{FF2B5EF4-FFF2-40B4-BE49-F238E27FC236}">
              <a16:creationId xmlns:a16="http://schemas.microsoft.com/office/drawing/2014/main" id="{00000000-0008-0000-0400-00000E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16</xdr:col>
      <xdr:colOff>114300</xdr:colOff>
      <xdr:row>20</xdr:row>
      <xdr:rowOff>45720</xdr:rowOff>
    </xdr:to>
    <xdr:sp macro="" textlink="">
      <xdr:nvSpPr>
        <xdr:cNvPr id="4111" name="Control 15" hidden="1">
          <a:extLst>
            <a:ext uri="{63B3BB69-23CF-44E3-9099-C40C66FF867C}">
              <a14:compatExt xmlns:a14="http://schemas.microsoft.com/office/drawing/2010/main" spid="_x0000_s4111"/>
            </a:ext>
            <a:ext uri="{FF2B5EF4-FFF2-40B4-BE49-F238E27FC236}">
              <a16:creationId xmlns:a16="http://schemas.microsoft.com/office/drawing/2014/main" id="{00000000-0008-0000-0400-00000F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16</xdr:col>
      <xdr:colOff>114300</xdr:colOff>
      <xdr:row>21</xdr:row>
      <xdr:rowOff>45720</xdr:rowOff>
    </xdr:to>
    <xdr:sp macro="" textlink="">
      <xdr:nvSpPr>
        <xdr:cNvPr id="4112" name="Control 16" hidden="1">
          <a:extLst>
            <a:ext uri="{63B3BB69-23CF-44E3-9099-C40C66FF867C}">
              <a14:compatExt xmlns:a14="http://schemas.microsoft.com/office/drawing/2010/main" spid="_x0000_s4112"/>
            </a:ext>
            <a:ext uri="{FF2B5EF4-FFF2-40B4-BE49-F238E27FC236}">
              <a16:creationId xmlns:a16="http://schemas.microsoft.com/office/drawing/2014/main" id="{00000000-0008-0000-0400-000010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16</xdr:col>
      <xdr:colOff>114300</xdr:colOff>
      <xdr:row>22</xdr:row>
      <xdr:rowOff>45720</xdr:rowOff>
    </xdr:to>
    <xdr:sp macro="" textlink="">
      <xdr:nvSpPr>
        <xdr:cNvPr id="4113" name="Control 17" hidden="1">
          <a:extLst>
            <a:ext uri="{63B3BB69-23CF-44E3-9099-C40C66FF867C}">
              <a14:compatExt xmlns:a14="http://schemas.microsoft.com/office/drawing/2010/main" spid="_x0000_s4113"/>
            </a:ext>
            <a:ext uri="{FF2B5EF4-FFF2-40B4-BE49-F238E27FC236}">
              <a16:creationId xmlns:a16="http://schemas.microsoft.com/office/drawing/2014/main" id="{00000000-0008-0000-0400-000011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16</xdr:col>
      <xdr:colOff>114300</xdr:colOff>
      <xdr:row>23</xdr:row>
      <xdr:rowOff>45720</xdr:rowOff>
    </xdr:to>
    <xdr:sp macro="" textlink="">
      <xdr:nvSpPr>
        <xdr:cNvPr id="4114" name="Control 18" hidden="1">
          <a:extLst>
            <a:ext uri="{63B3BB69-23CF-44E3-9099-C40C66FF867C}">
              <a14:compatExt xmlns:a14="http://schemas.microsoft.com/office/drawing/2010/main" spid="_x0000_s4114"/>
            </a:ext>
            <a:ext uri="{FF2B5EF4-FFF2-40B4-BE49-F238E27FC236}">
              <a16:creationId xmlns:a16="http://schemas.microsoft.com/office/drawing/2014/main" id="{00000000-0008-0000-0400-000012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16</xdr:col>
      <xdr:colOff>114300</xdr:colOff>
      <xdr:row>24</xdr:row>
      <xdr:rowOff>45720</xdr:rowOff>
    </xdr:to>
    <xdr:sp macro="" textlink="">
      <xdr:nvSpPr>
        <xdr:cNvPr id="4115" name="Control 19" hidden="1">
          <a:extLst>
            <a:ext uri="{63B3BB69-23CF-44E3-9099-C40C66FF867C}">
              <a14:compatExt xmlns:a14="http://schemas.microsoft.com/office/drawing/2010/main" spid="_x0000_s4115"/>
            </a:ext>
            <a:ext uri="{FF2B5EF4-FFF2-40B4-BE49-F238E27FC236}">
              <a16:creationId xmlns:a16="http://schemas.microsoft.com/office/drawing/2014/main" id="{00000000-0008-0000-0400-000013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16</xdr:col>
      <xdr:colOff>114300</xdr:colOff>
      <xdr:row>25</xdr:row>
      <xdr:rowOff>45720</xdr:rowOff>
    </xdr:to>
    <xdr:sp macro="" textlink="">
      <xdr:nvSpPr>
        <xdr:cNvPr id="4116" name="Control 20" hidden="1">
          <a:extLst>
            <a:ext uri="{63B3BB69-23CF-44E3-9099-C40C66FF867C}">
              <a14:compatExt xmlns:a14="http://schemas.microsoft.com/office/drawing/2010/main" spid="_x0000_s4116"/>
            </a:ext>
            <a:ext uri="{FF2B5EF4-FFF2-40B4-BE49-F238E27FC236}">
              <a16:creationId xmlns:a16="http://schemas.microsoft.com/office/drawing/2014/main" id="{00000000-0008-0000-0400-000014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16</xdr:col>
      <xdr:colOff>114300</xdr:colOff>
      <xdr:row>26</xdr:row>
      <xdr:rowOff>45720</xdr:rowOff>
    </xdr:to>
    <xdr:sp macro="" textlink="">
      <xdr:nvSpPr>
        <xdr:cNvPr id="4117" name="Control 21" hidden="1">
          <a:extLst>
            <a:ext uri="{63B3BB69-23CF-44E3-9099-C40C66FF867C}">
              <a14:compatExt xmlns:a14="http://schemas.microsoft.com/office/drawing/2010/main" spid="_x0000_s4117"/>
            </a:ext>
            <a:ext uri="{FF2B5EF4-FFF2-40B4-BE49-F238E27FC236}">
              <a16:creationId xmlns:a16="http://schemas.microsoft.com/office/drawing/2014/main" id="{00000000-0008-0000-0400-000015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22860</xdr:colOff>
      <xdr:row>28</xdr:row>
      <xdr:rowOff>121920</xdr:rowOff>
    </xdr:to>
    <xdr:sp macro="" textlink="">
      <xdr:nvSpPr>
        <xdr:cNvPr id="4118" name="Control 22" hidden="1">
          <a:extLst>
            <a:ext uri="{63B3BB69-23CF-44E3-9099-C40C66FF867C}">
              <a14:compatExt xmlns:a14="http://schemas.microsoft.com/office/drawing/2010/main" spid="_x0000_s4118"/>
            </a:ext>
            <a:ext uri="{FF2B5EF4-FFF2-40B4-BE49-F238E27FC236}">
              <a16:creationId xmlns:a16="http://schemas.microsoft.com/office/drawing/2014/main" id="{00000000-0008-0000-0400-000016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16</xdr:col>
      <xdr:colOff>114300</xdr:colOff>
      <xdr:row>29</xdr:row>
      <xdr:rowOff>45720</xdr:rowOff>
    </xdr:to>
    <xdr:sp macro="" textlink="">
      <xdr:nvSpPr>
        <xdr:cNvPr id="4119" name="Control 23" hidden="1">
          <a:extLst>
            <a:ext uri="{63B3BB69-23CF-44E3-9099-C40C66FF867C}">
              <a14:compatExt xmlns:a14="http://schemas.microsoft.com/office/drawing/2010/main" spid="_x0000_s4119"/>
            </a:ext>
            <a:ext uri="{FF2B5EF4-FFF2-40B4-BE49-F238E27FC236}">
              <a16:creationId xmlns:a16="http://schemas.microsoft.com/office/drawing/2014/main" id="{00000000-0008-0000-0400-000017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16</xdr:col>
      <xdr:colOff>114300</xdr:colOff>
      <xdr:row>30</xdr:row>
      <xdr:rowOff>45720</xdr:rowOff>
    </xdr:to>
    <xdr:sp macro="" textlink="">
      <xdr:nvSpPr>
        <xdr:cNvPr id="4120" name="Control 24" hidden="1">
          <a:extLst>
            <a:ext uri="{63B3BB69-23CF-44E3-9099-C40C66FF867C}">
              <a14:compatExt xmlns:a14="http://schemas.microsoft.com/office/drawing/2010/main" spid="_x0000_s4120"/>
            </a:ext>
            <a:ext uri="{FF2B5EF4-FFF2-40B4-BE49-F238E27FC236}">
              <a16:creationId xmlns:a16="http://schemas.microsoft.com/office/drawing/2014/main" id="{00000000-0008-0000-0400-000018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16</xdr:col>
      <xdr:colOff>114300</xdr:colOff>
      <xdr:row>31</xdr:row>
      <xdr:rowOff>45720</xdr:rowOff>
    </xdr:to>
    <xdr:sp macro="" textlink="">
      <xdr:nvSpPr>
        <xdr:cNvPr id="4121" name="Control 25" hidden="1">
          <a:extLst>
            <a:ext uri="{63B3BB69-23CF-44E3-9099-C40C66FF867C}">
              <a14:compatExt xmlns:a14="http://schemas.microsoft.com/office/drawing/2010/main" spid="_x0000_s4121"/>
            </a:ext>
            <a:ext uri="{FF2B5EF4-FFF2-40B4-BE49-F238E27FC236}">
              <a16:creationId xmlns:a16="http://schemas.microsoft.com/office/drawing/2014/main" id="{00000000-0008-0000-0400-000019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22860</xdr:colOff>
      <xdr:row>33</xdr:row>
      <xdr:rowOff>121920</xdr:rowOff>
    </xdr:to>
    <xdr:sp macro="" textlink="">
      <xdr:nvSpPr>
        <xdr:cNvPr id="4122" name="Control 26" hidden="1">
          <a:extLst>
            <a:ext uri="{63B3BB69-23CF-44E3-9099-C40C66FF867C}">
              <a14:compatExt xmlns:a14="http://schemas.microsoft.com/office/drawing/2010/main" spid="_x0000_s4122"/>
            </a:ext>
            <a:ext uri="{FF2B5EF4-FFF2-40B4-BE49-F238E27FC236}">
              <a16:creationId xmlns:a16="http://schemas.microsoft.com/office/drawing/2014/main" id="{00000000-0008-0000-0400-00001A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33</xdr:row>
      <xdr:rowOff>0</xdr:rowOff>
    </xdr:from>
    <xdr:to>
      <xdr:col>16</xdr:col>
      <xdr:colOff>114300</xdr:colOff>
      <xdr:row>34</xdr:row>
      <xdr:rowOff>45720</xdr:rowOff>
    </xdr:to>
    <xdr:sp macro="" textlink="">
      <xdr:nvSpPr>
        <xdr:cNvPr id="4123" name="Control 27" hidden="1">
          <a:extLst>
            <a:ext uri="{63B3BB69-23CF-44E3-9099-C40C66FF867C}">
              <a14:compatExt xmlns:a14="http://schemas.microsoft.com/office/drawing/2010/main" spid="_x0000_s4123"/>
            </a:ext>
            <a:ext uri="{FF2B5EF4-FFF2-40B4-BE49-F238E27FC236}">
              <a16:creationId xmlns:a16="http://schemas.microsoft.com/office/drawing/2014/main" id="{00000000-0008-0000-0400-00001B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22860</xdr:colOff>
      <xdr:row>36</xdr:row>
      <xdr:rowOff>121920</xdr:rowOff>
    </xdr:to>
    <xdr:sp macro="" textlink="">
      <xdr:nvSpPr>
        <xdr:cNvPr id="4124" name="Control 28" hidden="1">
          <a:extLst>
            <a:ext uri="{63B3BB69-23CF-44E3-9099-C40C66FF867C}">
              <a14:compatExt xmlns:a14="http://schemas.microsoft.com/office/drawing/2010/main" spid="_x0000_s4124"/>
            </a:ext>
            <a:ext uri="{FF2B5EF4-FFF2-40B4-BE49-F238E27FC236}">
              <a16:creationId xmlns:a16="http://schemas.microsoft.com/office/drawing/2014/main" id="{00000000-0008-0000-0400-00001C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36</xdr:row>
      <xdr:rowOff>0</xdr:rowOff>
    </xdr:from>
    <xdr:to>
      <xdr:col>16</xdr:col>
      <xdr:colOff>114300</xdr:colOff>
      <xdr:row>37</xdr:row>
      <xdr:rowOff>45720</xdr:rowOff>
    </xdr:to>
    <xdr:sp macro="" textlink="">
      <xdr:nvSpPr>
        <xdr:cNvPr id="4125" name="Control 29" hidden="1">
          <a:extLst>
            <a:ext uri="{63B3BB69-23CF-44E3-9099-C40C66FF867C}">
              <a14:compatExt xmlns:a14="http://schemas.microsoft.com/office/drawing/2010/main" spid="_x0000_s4125"/>
            </a:ext>
            <a:ext uri="{FF2B5EF4-FFF2-40B4-BE49-F238E27FC236}">
              <a16:creationId xmlns:a16="http://schemas.microsoft.com/office/drawing/2014/main" id="{00000000-0008-0000-0400-00001D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37</xdr:row>
      <xdr:rowOff>0</xdr:rowOff>
    </xdr:from>
    <xdr:to>
      <xdr:col>16</xdr:col>
      <xdr:colOff>114300</xdr:colOff>
      <xdr:row>38</xdr:row>
      <xdr:rowOff>45720</xdr:rowOff>
    </xdr:to>
    <xdr:sp macro="" textlink="">
      <xdr:nvSpPr>
        <xdr:cNvPr id="4126" name="Control 30" hidden="1">
          <a:extLst>
            <a:ext uri="{63B3BB69-23CF-44E3-9099-C40C66FF867C}">
              <a14:compatExt xmlns:a14="http://schemas.microsoft.com/office/drawing/2010/main" spid="_x0000_s4126"/>
            </a:ext>
            <a:ext uri="{FF2B5EF4-FFF2-40B4-BE49-F238E27FC236}">
              <a16:creationId xmlns:a16="http://schemas.microsoft.com/office/drawing/2014/main" id="{00000000-0008-0000-0400-00001E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16</xdr:col>
      <xdr:colOff>114300</xdr:colOff>
      <xdr:row>39</xdr:row>
      <xdr:rowOff>45720</xdr:rowOff>
    </xdr:to>
    <xdr:sp macro="" textlink="">
      <xdr:nvSpPr>
        <xdr:cNvPr id="4127" name="Control 31" hidden="1">
          <a:extLst>
            <a:ext uri="{63B3BB69-23CF-44E3-9099-C40C66FF867C}">
              <a14:compatExt xmlns:a14="http://schemas.microsoft.com/office/drawing/2010/main" spid="_x0000_s4127"/>
            </a:ext>
            <a:ext uri="{FF2B5EF4-FFF2-40B4-BE49-F238E27FC236}">
              <a16:creationId xmlns:a16="http://schemas.microsoft.com/office/drawing/2014/main" id="{00000000-0008-0000-0400-00001F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16</xdr:col>
      <xdr:colOff>114300</xdr:colOff>
      <xdr:row>40</xdr:row>
      <xdr:rowOff>45720</xdr:rowOff>
    </xdr:to>
    <xdr:sp macro="" textlink="">
      <xdr:nvSpPr>
        <xdr:cNvPr id="4128" name="Control 32" hidden="1">
          <a:extLst>
            <a:ext uri="{63B3BB69-23CF-44E3-9099-C40C66FF867C}">
              <a14:compatExt xmlns:a14="http://schemas.microsoft.com/office/drawing/2010/main" spid="_x0000_s4128"/>
            </a:ext>
            <a:ext uri="{FF2B5EF4-FFF2-40B4-BE49-F238E27FC236}">
              <a16:creationId xmlns:a16="http://schemas.microsoft.com/office/drawing/2014/main" id="{00000000-0008-0000-0400-000020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16</xdr:col>
      <xdr:colOff>114300</xdr:colOff>
      <xdr:row>41</xdr:row>
      <xdr:rowOff>45720</xdr:rowOff>
    </xdr:to>
    <xdr:sp macro="" textlink="">
      <xdr:nvSpPr>
        <xdr:cNvPr id="4129" name="Control 33" hidden="1">
          <a:extLst>
            <a:ext uri="{63B3BB69-23CF-44E3-9099-C40C66FF867C}">
              <a14:compatExt xmlns:a14="http://schemas.microsoft.com/office/drawing/2010/main" spid="_x0000_s4129"/>
            </a:ext>
            <a:ext uri="{FF2B5EF4-FFF2-40B4-BE49-F238E27FC236}">
              <a16:creationId xmlns:a16="http://schemas.microsoft.com/office/drawing/2014/main" id="{00000000-0008-0000-0400-000021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16</xdr:col>
      <xdr:colOff>114300</xdr:colOff>
      <xdr:row>42</xdr:row>
      <xdr:rowOff>45720</xdr:rowOff>
    </xdr:to>
    <xdr:sp macro="" textlink="">
      <xdr:nvSpPr>
        <xdr:cNvPr id="4130" name="Control 34" hidden="1">
          <a:extLst>
            <a:ext uri="{63B3BB69-23CF-44E3-9099-C40C66FF867C}">
              <a14:compatExt xmlns:a14="http://schemas.microsoft.com/office/drawing/2010/main" spid="_x0000_s4130"/>
            </a:ext>
            <a:ext uri="{FF2B5EF4-FFF2-40B4-BE49-F238E27FC236}">
              <a16:creationId xmlns:a16="http://schemas.microsoft.com/office/drawing/2014/main" id="{00000000-0008-0000-0400-000022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42</xdr:row>
      <xdr:rowOff>0</xdr:rowOff>
    </xdr:from>
    <xdr:to>
      <xdr:col>16</xdr:col>
      <xdr:colOff>114300</xdr:colOff>
      <xdr:row>43</xdr:row>
      <xdr:rowOff>45720</xdr:rowOff>
    </xdr:to>
    <xdr:sp macro="" textlink="">
      <xdr:nvSpPr>
        <xdr:cNvPr id="4131" name="Control 35" hidden="1">
          <a:extLst>
            <a:ext uri="{63B3BB69-23CF-44E3-9099-C40C66FF867C}">
              <a14:compatExt xmlns:a14="http://schemas.microsoft.com/office/drawing/2010/main" spid="_x0000_s4131"/>
            </a:ext>
            <a:ext uri="{FF2B5EF4-FFF2-40B4-BE49-F238E27FC236}">
              <a16:creationId xmlns:a16="http://schemas.microsoft.com/office/drawing/2014/main" id="{00000000-0008-0000-0400-000023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16</xdr:col>
      <xdr:colOff>114300</xdr:colOff>
      <xdr:row>44</xdr:row>
      <xdr:rowOff>45720</xdr:rowOff>
    </xdr:to>
    <xdr:sp macro="" textlink="">
      <xdr:nvSpPr>
        <xdr:cNvPr id="4132" name="Control 36" hidden="1">
          <a:extLst>
            <a:ext uri="{63B3BB69-23CF-44E3-9099-C40C66FF867C}">
              <a14:compatExt xmlns:a14="http://schemas.microsoft.com/office/drawing/2010/main" spid="_x0000_s4132"/>
            </a:ext>
            <a:ext uri="{FF2B5EF4-FFF2-40B4-BE49-F238E27FC236}">
              <a16:creationId xmlns:a16="http://schemas.microsoft.com/office/drawing/2014/main" id="{00000000-0008-0000-0400-000024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1</xdr:col>
      <xdr:colOff>22860</xdr:colOff>
      <xdr:row>46</xdr:row>
      <xdr:rowOff>121920</xdr:rowOff>
    </xdr:to>
    <xdr:sp macro="" textlink="">
      <xdr:nvSpPr>
        <xdr:cNvPr id="4133" name="Control 37" hidden="1">
          <a:extLst>
            <a:ext uri="{63B3BB69-23CF-44E3-9099-C40C66FF867C}">
              <a14:compatExt xmlns:a14="http://schemas.microsoft.com/office/drawing/2010/main" spid="_x0000_s4133"/>
            </a:ext>
            <a:ext uri="{FF2B5EF4-FFF2-40B4-BE49-F238E27FC236}">
              <a16:creationId xmlns:a16="http://schemas.microsoft.com/office/drawing/2014/main" id="{00000000-0008-0000-0400-000025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16</xdr:col>
      <xdr:colOff>114300</xdr:colOff>
      <xdr:row>47</xdr:row>
      <xdr:rowOff>45720</xdr:rowOff>
    </xdr:to>
    <xdr:sp macro="" textlink="">
      <xdr:nvSpPr>
        <xdr:cNvPr id="4134" name="Control 38" hidden="1">
          <a:extLst>
            <a:ext uri="{63B3BB69-23CF-44E3-9099-C40C66FF867C}">
              <a14:compatExt xmlns:a14="http://schemas.microsoft.com/office/drawing/2010/main" spid="_x0000_s4134"/>
            </a:ext>
            <a:ext uri="{FF2B5EF4-FFF2-40B4-BE49-F238E27FC236}">
              <a16:creationId xmlns:a16="http://schemas.microsoft.com/office/drawing/2014/main" id="{00000000-0008-0000-0400-000026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1</xdr:col>
      <xdr:colOff>22860</xdr:colOff>
      <xdr:row>49</xdr:row>
      <xdr:rowOff>121920</xdr:rowOff>
    </xdr:to>
    <xdr:sp macro="" textlink="">
      <xdr:nvSpPr>
        <xdr:cNvPr id="4135" name="Control 39" hidden="1">
          <a:extLst>
            <a:ext uri="{63B3BB69-23CF-44E3-9099-C40C66FF867C}">
              <a14:compatExt xmlns:a14="http://schemas.microsoft.com/office/drawing/2010/main" spid="_x0000_s4135"/>
            </a:ext>
            <a:ext uri="{FF2B5EF4-FFF2-40B4-BE49-F238E27FC236}">
              <a16:creationId xmlns:a16="http://schemas.microsoft.com/office/drawing/2014/main" id="{00000000-0008-0000-0400-000027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16</xdr:col>
      <xdr:colOff>114300</xdr:colOff>
      <xdr:row>50</xdr:row>
      <xdr:rowOff>45720</xdr:rowOff>
    </xdr:to>
    <xdr:sp macro="" textlink="">
      <xdr:nvSpPr>
        <xdr:cNvPr id="4136" name="Control 40" hidden="1">
          <a:extLst>
            <a:ext uri="{63B3BB69-23CF-44E3-9099-C40C66FF867C}">
              <a14:compatExt xmlns:a14="http://schemas.microsoft.com/office/drawing/2010/main" spid="_x0000_s4136"/>
            </a:ext>
            <a:ext uri="{FF2B5EF4-FFF2-40B4-BE49-F238E27FC236}">
              <a16:creationId xmlns:a16="http://schemas.microsoft.com/office/drawing/2014/main" id="{00000000-0008-0000-0400-000028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50</xdr:row>
      <xdr:rowOff>0</xdr:rowOff>
    </xdr:from>
    <xdr:to>
      <xdr:col>16</xdr:col>
      <xdr:colOff>114300</xdr:colOff>
      <xdr:row>51</xdr:row>
      <xdr:rowOff>45720</xdr:rowOff>
    </xdr:to>
    <xdr:sp macro="" textlink="">
      <xdr:nvSpPr>
        <xdr:cNvPr id="4137" name="Control 41" hidden="1">
          <a:extLst>
            <a:ext uri="{63B3BB69-23CF-44E3-9099-C40C66FF867C}">
              <a14:compatExt xmlns:a14="http://schemas.microsoft.com/office/drawing/2010/main" spid="_x0000_s4137"/>
            </a:ext>
            <a:ext uri="{FF2B5EF4-FFF2-40B4-BE49-F238E27FC236}">
              <a16:creationId xmlns:a16="http://schemas.microsoft.com/office/drawing/2014/main" id="{00000000-0008-0000-0400-000029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16</xdr:col>
      <xdr:colOff>114300</xdr:colOff>
      <xdr:row>52</xdr:row>
      <xdr:rowOff>45720</xdr:rowOff>
    </xdr:to>
    <xdr:sp macro="" textlink="">
      <xdr:nvSpPr>
        <xdr:cNvPr id="4138" name="Control 42" hidden="1">
          <a:extLst>
            <a:ext uri="{63B3BB69-23CF-44E3-9099-C40C66FF867C}">
              <a14:compatExt xmlns:a14="http://schemas.microsoft.com/office/drawing/2010/main" spid="_x0000_s4138"/>
            </a:ext>
            <a:ext uri="{FF2B5EF4-FFF2-40B4-BE49-F238E27FC236}">
              <a16:creationId xmlns:a16="http://schemas.microsoft.com/office/drawing/2014/main" id="{00000000-0008-0000-0400-00002A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16</xdr:col>
      <xdr:colOff>114300</xdr:colOff>
      <xdr:row>53</xdr:row>
      <xdr:rowOff>45720</xdr:rowOff>
    </xdr:to>
    <xdr:sp macro="" textlink="">
      <xdr:nvSpPr>
        <xdr:cNvPr id="4139" name="Control 43" hidden="1">
          <a:extLst>
            <a:ext uri="{63B3BB69-23CF-44E3-9099-C40C66FF867C}">
              <a14:compatExt xmlns:a14="http://schemas.microsoft.com/office/drawing/2010/main" spid="_x0000_s4139"/>
            </a:ext>
            <a:ext uri="{FF2B5EF4-FFF2-40B4-BE49-F238E27FC236}">
              <a16:creationId xmlns:a16="http://schemas.microsoft.com/office/drawing/2014/main" id="{00000000-0008-0000-0400-00002B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1</xdr:col>
      <xdr:colOff>22860</xdr:colOff>
      <xdr:row>55</xdr:row>
      <xdr:rowOff>121920</xdr:rowOff>
    </xdr:to>
    <xdr:sp macro="" textlink="">
      <xdr:nvSpPr>
        <xdr:cNvPr id="4140" name="Control 44" hidden="1">
          <a:extLst>
            <a:ext uri="{63B3BB69-23CF-44E3-9099-C40C66FF867C}">
              <a14:compatExt xmlns:a14="http://schemas.microsoft.com/office/drawing/2010/main" spid="_x0000_s4140"/>
            </a:ext>
            <a:ext uri="{FF2B5EF4-FFF2-40B4-BE49-F238E27FC236}">
              <a16:creationId xmlns:a16="http://schemas.microsoft.com/office/drawing/2014/main" id="{00000000-0008-0000-0400-00002C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16</xdr:col>
      <xdr:colOff>114300</xdr:colOff>
      <xdr:row>56</xdr:row>
      <xdr:rowOff>45720</xdr:rowOff>
    </xdr:to>
    <xdr:sp macro="" textlink="">
      <xdr:nvSpPr>
        <xdr:cNvPr id="4141" name="Control 45" hidden="1">
          <a:extLst>
            <a:ext uri="{63B3BB69-23CF-44E3-9099-C40C66FF867C}">
              <a14:compatExt xmlns:a14="http://schemas.microsoft.com/office/drawing/2010/main" spid="_x0000_s4141"/>
            </a:ext>
            <a:ext uri="{FF2B5EF4-FFF2-40B4-BE49-F238E27FC236}">
              <a16:creationId xmlns:a16="http://schemas.microsoft.com/office/drawing/2014/main" id="{00000000-0008-0000-0400-00002D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16</xdr:col>
      <xdr:colOff>114300</xdr:colOff>
      <xdr:row>57</xdr:row>
      <xdr:rowOff>45720</xdr:rowOff>
    </xdr:to>
    <xdr:sp macro="" textlink="">
      <xdr:nvSpPr>
        <xdr:cNvPr id="4142" name="Control 46" hidden="1">
          <a:extLst>
            <a:ext uri="{63B3BB69-23CF-44E3-9099-C40C66FF867C}">
              <a14:compatExt xmlns:a14="http://schemas.microsoft.com/office/drawing/2010/main" spid="_x0000_s4142"/>
            </a:ext>
            <a:ext uri="{FF2B5EF4-FFF2-40B4-BE49-F238E27FC236}">
              <a16:creationId xmlns:a16="http://schemas.microsoft.com/office/drawing/2014/main" id="{00000000-0008-0000-0400-00002E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16</xdr:col>
      <xdr:colOff>114300</xdr:colOff>
      <xdr:row>58</xdr:row>
      <xdr:rowOff>45720</xdr:rowOff>
    </xdr:to>
    <xdr:sp macro="" textlink="">
      <xdr:nvSpPr>
        <xdr:cNvPr id="4143" name="Control 47" hidden="1">
          <a:extLst>
            <a:ext uri="{63B3BB69-23CF-44E3-9099-C40C66FF867C}">
              <a14:compatExt xmlns:a14="http://schemas.microsoft.com/office/drawing/2010/main" spid="_x0000_s4143"/>
            </a:ext>
            <a:ext uri="{FF2B5EF4-FFF2-40B4-BE49-F238E27FC236}">
              <a16:creationId xmlns:a16="http://schemas.microsoft.com/office/drawing/2014/main" id="{00000000-0008-0000-0400-00002F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16</xdr:col>
      <xdr:colOff>114300</xdr:colOff>
      <xdr:row>59</xdr:row>
      <xdr:rowOff>45720</xdr:rowOff>
    </xdr:to>
    <xdr:sp macro="" textlink="">
      <xdr:nvSpPr>
        <xdr:cNvPr id="4144" name="Control 48" hidden="1">
          <a:extLst>
            <a:ext uri="{63B3BB69-23CF-44E3-9099-C40C66FF867C}">
              <a14:compatExt xmlns:a14="http://schemas.microsoft.com/office/drawing/2010/main" spid="_x0000_s4144"/>
            </a:ext>
            <a:ext uri="{FF2B5EF4-FFF2-40B4-BE49-F238E27FC236}">
              <a16:creationId xmlns:a16="http://schemas.microsoft.com/office/drawing/2014/main" id="{00000000-0008-0000-0400-000030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59</xdr:row>
      <xdr:rowOff>0</xdr:rowOff>
    </xdr:from>
    <xdr:to>
      <xdr:col>16</xdr:col>
      <xdr:colOff>114300</xdr:colOff>
      <xdr:row>60</xdr:row>
      <xdr:rowOff>45720</xdr:rowOff>
    </xdr:to>
    <xdr:sp macro="" textlink="">
      <xdr:nvSpPr>
        <xdr:cNvPr id="4145" name="Control 49" hidden="1">
          <a:extLst>
            <a:ext uri="{63B3BB69-23CF-44E3-9099-C40C66FF867C}">
              <a14:compatExt xmlns:a14="http://schemas.microsoft.com/office/drawing/2010/main" spid="_x0000_s4145"/>
            </a:ext>
            <a:ext uri="{FF2B5EF4-FFF2-40B4-BE49-F238E27FC236}">
              <a16:creationId xmlns:a16="http://schemas.microsoft.com/office/drawing/2014/main" id="{00000000-0008-0000-0400-000031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16</xdr:col>
      <xdr:colOff>114300</xdr:colOff>
      <xdr:row>61</xdr:row>
      <xdr:rowOff>45720</xdr:rowOff>
    </xdr:to>
    <xdr:sp macro="" textlink="">
      <xdr:nvSpPr>
        <xdr:cNvPr id="4146" name="Control 50" hidden="1">
          <a:extLst>
            <a:ext uri="{63B3BB69-23CF-44E3-9099-C40C66FF867C}">
              <a14:compatExt xmlns:a14="http://schemas.microsoft.com/office/drawing/2010/main" spid="_x0000_s4146"/>
            </a:ext>
            <a:ext uri="{FF2B5EF4-FFF2-40B4-BE49-F238E27FC236}">
              <a16:creationId xmlns:a16="http://schemas.microsoft.com/office/drawing/2014/main" id="{00000000-0008-0000-0400-000032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16</xdr:col>
      <xdr:colOff>114300</xdr:colOff>
      <xdr:row>62</xdr:row>
      <xdr:rowOff>45720</xdr:rowOff>
    </xdr:to>
    <xdr:sp macro="" textlink="">
      <xdr:nvSpPr>
        <xdr:cNvPr id="4147" name="Control 51" hidden="1">
          <a:extLst>
            <a:ext uri="{63B3BB69-23CF-44E3-9099-C40C66FF867C}">
              <a14:compatExt xmlns:a14="http://schemas.microsoft.com/office/drawing/2010/main" spid="_x0000_s4147"/>
            </a:ext>
            <a:ext uri="{FF2B5EF4-FFF2-40B4-BE49-F238E27FC236}">
              <a16:creationId xmlns:a16="http://schemas.microsoft.com/office/drawing/2014/main" id="{00000000-0008-0000-0400-000033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62</xdr:row>
      <xdr:rowOff>0</xdr:rowOff>
    </xdr:from>
    <xdr:to>
      <xdr:col>16</xdr:col>
      <xdr:colOff>114300</xdr:colOff>
      <xdr:row>63</xdr:row>
      <xdr:rowOff>45720</xdr:rowOff>
    </xdr:to>
    <xdr:sp macro="" textlink="">
      <xdr:nvSpPr>
        <xdr:cNvPr id="4148" name="Control 52" hidden="1">
          <a:extLst>
            <a:ext uri="{63B3BB69-23CF-44E3-9099-C40C66FF867C}">
              <a14:compatExt xmlns:a14="http://schemas.microsoft.com/office/drawing/2010/main" spid="_x0000_s4148"/>
            </a:ext>
            <a:ext uri="{FF2B5EF4-FFF2-40B4-BE49-F238E27FC236}">
              <a16:creationId xmlns:a16="http://schemas.microsoft.com/office/drawing/2014/main" id="{00000000-0008-0000-0400-000034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63</xdr:row>
      <xdr:rowOff>0</xdr:rowOff>
    </xdr:from>
    <xdr:to>
      <xdr:col>16</xdr:col>
      <xdr:colOff>114300</xdr:colOff>
      <xdr:row>64</xdr:row>
      <xdr:rowOff>45720</xdr:rowOff>
    </xdr:to>
    <xdr:sp macro="" textlink="">
      <xdr:nvSpPr>
        <xdr:cNvPr id="4149" name="Control 53" hidden="1">
          <a:extLst>
            <a:ext uri="{63B3BB69-23CF-44E3-9099-C40C66FF867C}">
              <a14:compatExt xmlns:a14="http://schemas.microsoft.com/office/drawing/2010/main" spid="_x0000_s4149"/>
            </a:ext>
            <a:ext uri="{FF2B5EF4-FFF2-40B4-BE49-F238E27FC236}">
              <a16:creationId xmlns:a16="http://schemas.microsoft.com/office/drawing/2014/main" id="{00000000-0008-0000-0400-000035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1</xdr:col>
      <xdr:colOff>22860</xdr:colOff>
      <xdr:row>66</xdr:row>
      <xdr:rowOff>121920</xdr:rowOff>
    </xdr:to>
    <xdr:sp macro="" textlink="">
      <xdr:nvSpPr>
        <xdr:cNvPr id="4150" name="Control 54" hidden="1">
          <a:extLst>
            <a:ext uri="{63B3BB69-23CF-44E3-9099-C40C66FF867C}">
              <a14:compatExt xmlns:a14="http://schemas.microsoft.com/office/drawing/2010/main" spid="_x0000_s4150"/>
            </a:ext>
            <a:ext uri="{FF2B5EF4-FFF2-40B4-BE49-F238E27FC236}">
              <a16:creationId xmlns:a16="http://schemas.microsoft.com/office/drawing/2014/main" id="{00000000-0008-0000-0400-000036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16</xdr:col>
      <xdr:colOff>114300</xdr:colOff>
      <xdr:row>67</xdr:row>
      <xdr:rowOff>45720</xdr:rowOff>
    </xdr:to>
    <xdr:sp macro="" textlink="">
      <xdr:nvSpPr>
        <xdr:cNvPr id="4151" name="Control 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400-000037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67</xdr:row>
      <xdr:rowOff>0</xdr:rowOff>
    </xdr:from>
    <xdr:to>
      <xdr:col>16</xdr:col>
      <xdr:colOff>114300</xdr:colOff>
      <xdr:row>68</xdr:row>
      <xdr:rowOff>45720</xdr:rowOff>
    </xdr:to>
    <xdr:sp macro="" textlink="">
      <xdr:nvSpPr>
        <xdr:cNvPr id="4152" name="Control 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400-000038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22860</xdr:colOff>
      <xdr:row>70</xdr:row>
      <xdr:rowOff>121920</xdr:rowOff>
    </xdr:to>
    <xdr:sp macro="" textlink="">
      <xdr:nvSpPr>
        <xdr:cNvPr id="4153" name="Control 57" hidden="1">
          <a:extLst>
            <a:ext uri="{63B3BB69-23CF-44E3-9099-C40C66FF867C}">
              <a14:compatExt xmlns:a14="http://schemas.microsoft.com/office/drawing/2010/main" spid="_x0000_s4153"/>
            </a:ext>
            <a:ext uri="{FF2B5EF4-FFF2-40B4-BE49-F238E27FC236}">
              <a16:creationId xmlns:a16="http://schemas.microsoft.com/office/drawing/2014/main" id="{00000000-0008-0000-0400-000039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70</xdr:row>
      <xdr:rowOff>0</xdr:rowOff>
    </xdr:from>
    <xdr:to>
      <xdr:col>16</xdr:col>
      <xdr:colOff>114300</xdr:colOff>
      <xdr:row>71</xdr:row>
      <xdr:rowOff>45720</xdr:rowOff>
    </xdr:to>
    <xdr:sp macro="" textlink="">
      <xdr:nvSpPr>
        <xdr:cNvPr id="4154" name="Control 58" hidden="1">
          <a:extLst>
            <a:ext uri="{63B3BB69-23CF-44E3-9099-C40C66FF867C}">
              <a14:compatExt xmlns:a14="http://schemas.microsoft.com/office/drawing/2010/main" spid="_x0000_s4154"/>
            </a:ext>
            <a:ext uri="{FF2B5EF4-FFF2-40B4-BE49-F238E27FC236}">
              <a16:creationId xmlns:a16="http://schemas.microsoft.com/office/drawing/2014/main" id="{00000000-0008-0000-0400-00003A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16</xdr:col>
      <xdr:colOff>114300</xdr:colOff>
      <xdr:row>72</xdr:row>
      <xdr:rowOff>45720</xdr:rowOff>
    </xdr:to>
    <xdr:sp macro="" textlink="">
      <xdr:nvSpPr>
        <xdr:cNvPr id="4155" name="Control 59" hidden="1">
          <a:extLst>
            <a:ext uri="{63B3BB69-23CF-44E3-9099-C40C66FF867C}">
              <a14:compatExt xmlns:a14="http://schemas.microsoft.com/office/drawing/2010/main" spid="_x0000_s4155"/>
            </a:ext>
            <a:ext uri="{FF2B5EF4-FFF2-40B4-BE49-F238E27FC236}">
              <a16:creationId xmlns:a16="http://schemas.microsoft.com/office/drawing/2014/main" id="{00000000-0008-0000-0400-00003B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72</xdr:row>
      <xdr:rowOff>0</xdr:rowOff>
    </xdr:from>
    <xdr:to>
      <xdr:col>16</xdr:col>
      <xdr:colOff>114300</xdr:colOff>
      <xdr:row>73</xdr:row>
      <xdr:rowOff>45720</xdr:rowOff>
    </xdr:to>
    <xdr:sp macro="" textlink="">
      <xdr:nvSpPr>
        <xdr:cNvPr id="4156" name="Control 60" hidden="1">
          <a:extLst>
            <a:ext uri="{63B3BB69-23CF-44E3-9099-C40C66FF867C}">
              <a14:compatExt xmlns:a14="http://schemas.microsoft.com/office/drawing/2010/main" spid="_x0000_s4156"/>
            </a:ext>
            <a:ext uri="{FF2B5EF4-FFF2-40B4-BE49-F238E27FC236}">
              <a16:creationId xmlns:a16="http://schemas.microsoft.com/office/drawing/2014/main" id="{00000000-0008-0000-0400-00003C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73</xdr:row>
      <xdr:rowOff>0</xdr:rowOff>
    </xdr:from>
    <xdr:to>
      <xdr:col>16</xdr:col>
      <xdr:colOff>114300</xdr:colOff>
      <xdr:row>74</xdr:row>
      <xdr:rowOff>45720</xdr:rowOff>
    </xdr:to>
    <xdr:sp macro="" textlink="">
      <xdr:nvSpPr>
        <xdr:cNvPr id="4157" name="Control 61" hidden="1">
          <a:extLst>
            <a:ext uri="{63B3BB69-23CF-44E3-9099-C40C66FF867C}">
              <a14:compatExt xmlns:a14="http://schemas.microsoft.com/office/drawing/2010/main" spid="_x0000_s4157"/>
            </a:ext>
            <a:ext uri="{FF2B5EF4-FFF2-40B4-BE49-F238E27FC236}">
              <a16:creationId xmlns:a16="http://schemas.microsoft.com/office/drawing/2014/main" id="{00000000-0008-0000-0400-00003D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16</xdr:col>
      <xdr:colOff>114300</xdr:colOff>
      <xdr:row>75</xdr:row>
      <xdr:rowOff>45720</xdr:rowOff>
    </xdr:to>
    <xdr:sp macro="" textlink="">
      <xdr:nvSpPr>
        <xdr:cNvPr id="4158" name="Control 62" hidden="1">
          <a:extLst>
            <a:ext uri="{63B3BB69-23CF-44E3-9099-C40C66FF867C}">
              <a14:compatExt xmlns:a14="http://schemas.microsoft.com/office/drawing/2010/main" spid="_x0000_s4158"/>
            </a:ext>
            <a:ext uri="{FF2B5EF4-FFF2-40B4-BE49-F238E27FC236}">
              <a16:creationId xmlns:a16="http://schemas.microsoft.com/office/drawing/2014/main" id="{00000000-0008-0000-0400-00003E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16</xdr:col>
      <xdr:colOff>114300</xdr:colOff>
      <xdr:row>76</xdr:row>
      <xdr:rowOff>45720</xdr:rowOff>
    </xdr:to>
    <xdr:sp macro="" textlink="">
      <xdr:nvSpPr>
        <xdr:cNvPr id="4159" name="Control 63" hidden="1">
          <a:extLst>
            <a:ext uri="{63B3BB69-23CF-44E3-9099-C40C66FF867C}">
              <a14:compatExt xmlns:a14="http://schemas.microsoft.com/office/drawing/2010/main" spid="_x0000_s4159"/>
            </a:ext>
            <a:ext uri="{FF2B5EF4-FFF2-40B4-BE49-F238E27FC236}">
              <a16:creationId xmlns:a16="http://schemas.microsoft.com/office/drawing/2014/main" id="{00000000-0008-0000-0400-00003F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16</xdr:col>
      <xdr:colOff>114300</xdr:colOff>
      <xdr:row>77</xdr:row>
      <xdr:rowOff>45720</xdr:rowOff>
    </xdr:to>
    <xdr:sp macro="" textlink="">
      <xdr:nvSpPr>
        <xdr:cNvPr id="4160" name="Control 64" hidden="1">
          <a:extLst>
            <a:ext uri="{63B3BB69-23CF-44E3-9099-C40C66FF867C}">
              <a14:compatExt xmlns:a14="http://schemas.microsoft.com/office/drawing/2010/main" spid="_x0000_s4160"/>
            </a:ext>
            <a:ext uri="{FF2B5EF4-FFF2-40B4-BE49-F238E27FC236}">
              <a16:creationId xmlns:a16="http://schemas.microsoft.com/office/drawing/2014/main" id="{00000000-0008-0000-0400-000040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16</xdr:col>
      <xdr:colOff>114300</xdr:colOff>
      <xdr:row>78</xdr:row>
      <xdr:rowOff>45720</xdr:rowOff>
    </xdr:to>
    <xdr:sp macro="" textlink="">
      <xdr:nvSpPr>
        <xdr:cNvPr id="4161" name="Control 65" hidden="1">
          <a:extLst>
            <a:ext uri="{63B3BB69-23CF-44E3-9099-C40C66FF867C}">
              <a14:compatExt xmlns:a14="http://schemas.microsoft.com/office/drawing/2010/main" spid="_x0000_s4161"/>
            </a:ext>
            <a:ext uri="{FF2B5EF4-FFF2-40B4-BE49-F238E27FC236}">
              <a16:creationId xmlns:a16="http://schemas.microsoft.com/office/drawing/2014/main" id="{00000000-0008-0000-0400-000041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78</xdr:row>
      <xdr:rowOff>0</xdr:rowOff>
    </xdr:from>
    <xdr:to>
      <xdr:col>16</xdr:col>
      <xdr:colOff>114300</xdr:colOff>
      <xdr:row>79</xdr:row>
      <xdr:rowOff>45720</xdr:rowOff>
    </xdr:to>
    <xdr:sp macro="" textlink="">
      <xdr:nvSpPr>
        <xdr:cNvPr id="4162" name="Control 66" hidden="1">
          <a:extLst>
            <a:ext uri="{63B3BB69-23CF-44E3-9099-C40C66FF867C}">
              <a14:compatExt xmlns:a14="http://schemas.microsoft.com/office/drawing/2010/main" spid="_x0000_s4162"/>
            </a:ext>
            <a:ext uri="{FF2B5EF4-FFF2-40B4-BE49-F238E27FC236}">
              <a16:creationId xmlns:a16="http://schemas.microsoft.com/office/drawing/2014/main" id="{00000000-0008-0000-0400-000042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16</xdr:col>
      <xdr:colOff>114300</xdr:colOff>
      <xdr:row>80</xdr:row>
      <xdr:rowOff>45720</xdr:rowOff>
    </xdr:to>
    <xdr:sp macro="" textlink="">
      <xdr:nvSpPr>
        <xdr:cNvPr id="4163" name="Control 67" hidden="1">
          <a:extLst>
            <a:ext uri="{63B3BB69-23CF-44E3-9099-C40C66FF867C}">
              <a14:compatExt xmlns:a14="http://schemas.microsoft.com/office/drawing/2010/main" spid="_x0000_s4163"/>
            </a:ext>
            <a:ext uri="{FF2B5EF4-FFF2-40B4-BE49-F238E27FC236}">
              <a16:creationId xmlns:a16="http://schemas.microsoft.com/office/drawing/2014/main" id="{00000000-0008-0000-0400-000043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80</xdr:row>
      <xdr:rowOff>0</xdr:rowOff>
    </xdr:from>
    <xdr:to>
      <xdr:col>16</xdr:col>
      <xdr:colOff>114300</xdr:colOff>
      <xdr:row>81</xdr:row>
      <xdr:rowOff>45720</xdr:rowOff>
    </xdr:to>
    <xdr:sp macro="" textlink="">
      <xdr:nvSpPr>
        <xdr:cNvPr id="4164" name="Control 68" hidden="1">
          <a:extLst>
            <a:ext uri="{63B3BB69-23CF-44E3-9099-C40C66FF867C}">
              <a14:compatExt xmlns:a14="http://schemas.microsoft.com/office/drawing/2010/main" spid="_x0000_s4164"/>
            </a:ext>
            <a:ext uri="{FF2B5EF4-FFF2-40B4-BE49-F238E27FC236}">
              <a16:creationId xmlns:a16="http://schemas.microsoft.com/office/drawing/2014/main" id="{00000000-0008-0000-0400-000044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16</xdr:col>
      <xdr:colOff>114300</xdr:colOff>
      <xdr:row>82</xdr:row>
      <xdr:rowOff>45720</xdr:rowOff>
    </xdr:to>
    <xdr:sp macro="" textlink="">
      <xdr:nvSpPr>
        <xdr:cNvPr id="4165" name="Control 69" hidden="1">
          <a:extLst>
            <a:ext uri="{63B3BB69-23CF-44E3-9099-C40C66FF867C}">
              <a14:compatExt xmlns:a14="http://schemas.microsoft.com/office/drawing/2010/main" spid="_x0000_s4165"/>
            </a:ext>
            <a:ext uri="{FF2B5EF4-FFF2-40B4-BE49-F238E27FC236}">
              <a16:creationId xmlns:a16="http://schemas.microsoft.com/office/drawing/2014/main" id="{00000000-0008-0000-0400-000045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1</xdr:col>
      <xdr:colOff>22860</xdr:colOff>
      <xdr:row>84</xdr:row>
      <xdr:rowOff>121920</xdr:rowOff>
    </xdr:to>
    <xdr:sp macro="" textlink="">
      <xdr:nvSpPr>
        <xdr:cNvPr id="4166" name="Control 70" hidden="1">
          <a:extLst>
            <a:ext uri="{63B3BB69-23CF-44E3-9099-C40C66FF867C}">
              <a14:compatExt xmlns:a14="http://schemas.microsoft.com/office/drawing/2010/main" spid="_x0000_s4166"/>
            </a:ext>
            <a:ext uri="{FF2B5EF4-FFF2-40B4-BE49-F238E27FC236}">
              <a16:creationId xmlns:a16="http://schemas.microsoft.com/office/drawing/2014/main" id="{00000000-0008-0000-0400-000046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16</xdr:col>
      <xdr:colOff>114300</xdr:colOff>
      <xdr:row>85</xdr:row>
      <xdr:rowOff>45720</xdr:rowOff>
    </xdr:to>
    <xdr:sp macro="" textlink="">
      <xdr:nvSpPr>
        <xdr:cNvPr id="4167" name="Control 71" hidden="1">
          <a:extLst>
            <a:ext uri="{63B3BB69-23CF-44E3-9099-C40C66FF867C}">
              <a14:compatExt xmlns:a14="http://schemas.microsoft.com/office/drawing/2010/main" spid="_x0000_s4167"/>
            </a:ext>
            <a:ext uri="{FF2B5EF4-FFF2-40B4-BE49-F238E27FC236}">
              <a16:creationId xmlns:a16="http://schemas.microsoft.com/office/drawing/2014/main" id="{00000000-0008-0000-0400-000047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85</xdr:row>
      <xdr:rowOff>0</xdr:rowOff>
    </xdr:from>
    <xdr:to>
      <xdr:col>16</xdr:col>
      <xdr:colOff>114300</xdr:colOff>
      <xdr:row>86</xdr:row>
      <xdr:rowOff>45720</xdr:rowOff>
    </xdr:to>
    <xdr:sp macro="" textlink="">
      <xdr:nvSpPr>
        <xdr:cNvPr id="4168" name="Control 72" hidden="1">
          <a:extLst>
            <a:ext uri="{63B3BB69-23CF-44E3-9099-C40C66FF867C}">
              <a14:compatExt xmlns:a14="http://schemas.microsoft.com/office/drawing/2010/main" spid="_x0000_s4168"/>
            </a:ext>
            <a:ext uri="{FF2B5EF4-FFF2-40B4-BE49-F238E27FC236}">
              <a16:creationId xmlns:a16="http://schemas.microsoft.com/office/drawing/2014/main" id="{00000000-0008-0000-0400-000048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1</xdr:col>
      <xdr:colOff>22860</xdr:colOff>
      <xdr:row>88</xdr:row>
      <xdr:rowOff>121920</xdr:rowOff>
    </xdr:to>
    <xdr:sp macro="" textlink="">
      <xdr:nvSpPr>
        <xdr:cNvPr id="4169" name="Control 73" hidden="1">
          <a:extLst>
            <a:ext uri="{63B3BB69-23CF-44E3-9099-C40C66FF867C}">
              <a14:compatExt xmlns:a14="http://schemas.microsoft.com/office/drawing/2010/main" spid="_x0000_s4169"/>
            </a:ext>
            <a:ext uri="{FF2B5EF4-FFF2-40B4-BE49-F238E27FC236}">
              <a16:creationId xmlns:a16="http://schemas.microsoft.com/office/drawing/2014/main" id="{00000000-0008-0000-0400-000049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88</xdr:row>
      <xdr:rowOff>0</xdr:rowOff>
    </xdr:from>
    <xdr:to>
      <xdr:col>16</xdr:col>
      <xdr:colOff>114300</xdr:colOff>
      <xdr:row>89</xdr:row>
      <xdr:rowOff>45720</xdr:rowOff>
    </xdr:to>
    <xdr:sp macro="" textlink="">
      <xdr:nvSpPr>
        <xdr:cNvPr id="4170" name="Control 74" hidden="1">
          <a:extLst>
            <a:ext uri="{63B3BB69-23CF-44E3-9099-C40C66FF867C}">
              <a14:compatExt xmlns:a14="http://schemas.microsoft.com/office/drawing/2010/main" spid="_x0000_s4170"/>
            </a:ext>
            <a:ext uri="{FF2B5EF4-FFF2-40B4-BE49-F238E27FC236}">
              <a16:creationId xmlns:a16="http://schemas.microsoft.com/office/drawing/2014/main" id="{00000000-0008-0000-0400-00004A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89</xdr:row>
      <xdr:rowOff>0</xdr:rowOff>
    </xdr:from>
    <xdr:to>
      <xdr:col>16</xdr:col>
      <xdr:colOff>114300</xdr:colOff>
      <xdr:row>90</xdr:row>
      <xdr:rowOff>45720</xdr:rowOff>
    </xdr:to>
    <xdr:sp macro="" textlink="">
      <xdr:nvSpPr>
        <xdr:cNvPr id="4171" name="Control 75" hidden="1">
          <a:extLst>
            <a:ext uri="{63B3BB69-23CF-44E3-9099-C40C66FF867C}">
              <a14:compatExt xmlns:a14="http://schemas.microsoft.com/office/drawing/2010/main" spid="_x0000_s4171"/>
            </a:ext>
            <a:ext uri="{FF2B5EF4-FFF2-40B4-BE49-F238E27FC236}">
              <a16:creationId xmlns:a16="http://schemas.microsoft.com/office/drawing/2014/main" id="{00000000-0008-0000-0400-00004B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1</xdr:col>
      <xdr:colOff>22860</xdr:colOff>
      <xdr:row>92</xdr:row>
      <xdr:rowOff>121920</xdr:rowOff>
    </xdr:to>
    <xdr:sp macro="" textlink="">
      <xdr:nvSpPr>
        <xdr:cNvPr id="4172" name="Control 76" hidden="1">
          <a:extLst>
            <a:ext uri="{63B3BB69-23CF-44E3-9099-C40C66FF867C}">
              <a14:compatExt xmlns:a14="http://schemas.microsoft.com/office/drawing/2010/main" spid="_x0000_s4172"/>
            </a:ext>
            <a:ext uri="{FF2B5EF4-FFF2-40B4-BE49-F238E27FC236}">
              <a16:creationId xmlns:a16="http://schemas.microsoft.com/office/drawing/2014/main" id="{00000000-0008-0000-0400-00004C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92</xdr:row>
      <xdr:rowOff>0</xdr:rowOff>
    </xdr:from>
    <xdr:to>
      <xdr:col>16</xdr:col>
      <xdr:colOff>114300</xdr:colOff>
      <xdr:row>93</xdr:row>
      <xdr:rowOff>45720</xdr:rowOff>
    </xdr:to>
    <xdr:sp macro="" textlink="">
      <xdr:nvSpPr>
        <xdr:cNvPr id="4173" name="Control 77" hidden="1">
          <a:extLst>
            <a:ext uri="{63B3BB69-23CF-44E3-9099-C40C66FF867C}">
              <a14:compatExt xmlns:a14="http://schemas.microsoft.com/office/drawing/2010/main" spid="_x0000_s4173"/>
            </a:ext>
            <a:ext uri="{FF2B5EF4-FFF2-40B4-BE49-F238E27FC236}">
              <a16:creationId xmlns:a16="http://schemas.microsoft.com/office/drawing/2014/main" id="{00000000-0008-0000-0400-00004D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93</xdr:row>
      <xdr:rowOff>0</xdr:rowOff>
    </xdr:from>
    <xdr:to>
      <xdr:col>16</xdr:col>
      <xdr:colOff>114300</xdr:colOff>
      <xdr:row>94</xdr:row>
      <xdr:rowOff>45720</xdr:rowOff>
    </xdr:to>
    <xdr:sp macro="" textlink="">
      <xdr:nvSpPr>
        <xdr:cNvPr id="4174" name="Control 78" hidden="1">
          <a:extLst>
            <a:ext uri="{63B3BB69-23CF-44E3-9099-C40C66FF867C}">
              <a14:compatExt xmlns:a14="http://schemas.microsoft.com/office/drawing/2010/main" spid="_x0000_s4174"/>
            </a:ext>
            <a:ext uri="{FF2B5EF4-FFF2-40B4-BE49-F238E27FC236}">
              <a16:creationId xmlns:a16="http://schemas.microsoft.com/office/drawing/2014/main" id="{00000000-0008-0000-0400-00004E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94</xdr:row>
      <xdr:rowOff>0</xdr:rowOff>
    </xdr:from>
    <xdr:to>
      <xdr:col>16</xdr:col>
      <xdr:colOff>114300</xdr:colOff>
      <xdr:row>95</xdr:row>
      <xdr:rowOff>45720</xdr:rowOff>
    </xdr:to>
    <xdr:sp macro="" textlink="">
      <xdr:nvSpPr>
        <xdr:cNvPr id="4175" name="Control 79" hidden="1">
          <a:extLst>
            <a:ext uri="{63B3BB69-23CF-44E3-9099-C40C66FF867C}">
              <a14:compatExt xmlns:a14="http://schemas.microsoft.com/office/drawing/2010/main" spid="_x0000_s4175"/>
            </a:ext>
            <a:ext uri="{FF2B5EF4-FFF2-40B4-BE49-F238E27FC236}">
              <a16:creationId xmlns:a16="http://schemas.microsoft.com/office/drawing/2014/main" id="{00000000-0008-0000-0400-00004F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1</xdr:col>
      <xdr:colOff>22860</xdr:colOff>
      <xdr:row>97</xdr:row>
      <xdr:rowOff>121920</xdr:rowOff>
    </xdr:to>
    <xdr:sp macro="" textlink="">
      <xdr:nvSpPr>
        <xdr:cNvPr id="4176" name="Control 80" hidden="1">
          <a:extLst>
            <a:ext uri="{63B3BB69-23CF-44E3-9099-C40C66FF867C}">
              <a14:compatExt xmlns:a14="http://schemas.microsoft.com/office/drawing/2010/main" spid="_x0000_s4176"/>
            </a:ext>
            <a:ext uri="{FF2B5EF4-FFF2-40B4-BE49-F238E27FC236}">
              <a16:creationId xmlns:a16="http://schemas.microsoft.com/office/drawing/2014/main" id="{00000000-0008-0000-0400-000050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97</xdr:row>
      <xdr:rowOff>0</xdr:rowOff>
    </xdr:from>
    <xdr:to>
      <xdr:col>16</xdr:col>
      <xdr:colOff>114300</xdr:colOff>
      <xdr:row>98</xdr:row>
      <xdr:rowOff>45720</xdr:rowOff>
    </xdr:to>
    <xdr:sp macro="" textlink="">
      <xdr:nvSpPr>
        <xdr:cNvPr id="4177" name="Control 81" hidden="1">
          <a:extLst>
            <a:ext uri="{63B3BB69-23CF-44E3-9099-C40C66FF867C}">
              <a14:compatExt xmlns:a14="http://schemas.microsoft.com/office/drawing/2010/main" spid="_x0000_s4177"/>
            </a:ext>
            <a:ext uri="{FF2B5EF4-FFF2-40B4-BE49-F238E27FC236}">
              <a16:creationId xmlns:a16="http://schemas.microsoft.com/office/drawing/2014/main" id="{00000000-0008-0000-0400-000051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98</xdr:row>
      <xdr:rowOff>0</xdr:rowOff>
    </xdr:from>
    <xdr:to>
      <xdr:col>16</xdr:col>
      <xdr:colOff>114300</xdr:colOff>
      <xdr:row>99</xdr:row>
      <xdr:rowOff>45720</xdr:rowOff>
    </xdr:to>
    <xdr:sp macro="" textlink="">
      <xdr:nvSpPr>
        <xdr:cNvPr id="4178" name="Control 82" hidden="1">
          <a:extLst>
            <a:ext uri="{63B3BB69-23CF-44E3-9099-C40C66FF867C}">
              <a14:compatExt xmlns:a14="http://schemas.microsoft.com/office/drawing/2010/main" spid="_x0000_s4178"/>
            </a:ext>
            <a:ext uri="{FF2B5EF4-FFF2-40B4-BE49-F238E27FC236}">
              <a16:creationId xmlns:a16="http://schemas.microsoft.com/office/drawing/2014/main" id="{00000000-0008-0000-0400-000052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99</xdr:row>
      <xdr:rowOff>0</xdr:rowOff>
    </xdr:from>
    <xdr:to>
      <xdr:col>16</xdr:col>
      <xdr:colOff>114300</xdr:colOff>
      <xdr:row>100</xdr:row>
      <xdr:rowOff>45720</xdr:rowOff>
    </xdr:to>
    <xdr:sp macro="" textlink="">
      <xdr:nvSpPr>
        <xdr:cNvPr id="4179" name="Control 83" hidden="1">
          <a:extLst>
            <a:ext uri="{63B3BB69-23CF-44E3-9099-C40C66FF867C}">
              <a14:compatExt xmlns:a14="http://schemas.microsoft.com/office/drawing/2010/main" spid="_x0000_s4179"/>
            </a:ext>
            <a:ext uri="{FF2B5EF4-FFF2-40B4-BE49-F238E27FC236}">
              <a16:creationId xmlns:a16="http://schemas.microsoft.com/office/drawing/2014/main" id="{00000000-0008-0000-0400-000053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100</xdr:row>
      <xdr:rowOff>0</xdr:rowOff>
    </xdr:from>
    <xdr:to>
      <xdr:col>16</xdr:col>
      <xdr:colOff>114300</xdr:colOff>
      <xdr:row>101</xdr:row>
      <xdr:rowOff>45720</xdr:rowOff>
    </xdr:to>
    <xdr:sp macro="" textlink="">
      <xdr:nvSpPr>
        <xdr:cNvPr id="4180" name="Control 84" hidden="1">
          <a:extLst>
            <a:ext uri="{63B3BB69-23CF-44E3-9099-C40C66FF867C}">
              <a14:compatExt xmlns:a14="http://schemas.microsoft.com/office/drawing/2010/main" spid="_x0000_s4180"/>
            </a:ext>
            <a:ext uri="{FF2B5EF4-FFF2-40B4-BE49-F238E27FC236}">
              <a16:creationId xmlns:a16="http://schemas.microsoft.com/office/drawing/2014/main" id="{00000000-0008-0000-0400-000054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101</xdr:row>
      <xdr:rowOff>0</xdr:rowOff>
    </xdr:from>
    <xdr:to>
      <xdr:col>16</xdr:col>
      <xdr:colOff>114300</xdr:colOff>
      <xdr:row>102</xdr:row>
      <xdr:rowOff>45720</xdr:rowOff>
    </xdr:to>
    <xdr:sp macro="" textlink="">
      <xdr:nvSpPr>
        <xdr:cNvPr id="4181" name="Control 85" hidden="1">
          <a:extLst>
            <a:ext uri="{63B3BB69-23CF-44E3-9099-C40C66FF867C}">
              <a14:compatExt xmlns:a14="http://schemas.microsoft.com/office/drawing/2010/main" spid="_x0000_s4181"/>
            </a:ext>
            <a:ext uri="{FF2B5EF4-FFF2-40B4-BE49-F238E27FC236}">
              <a16:creationId xmlns:a16="http://schemas.microsoft.com/office/drawing/2014/main" id="{00000000-0008-0000-0400-000055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102</xdr:row>
      <xdr:rowOff>0</xdr:rowOff>
    </xdr:from>
    <xdr:to>
      <xdr:col>16</xdr:col>
      <xdr:colOff>114300</xdr:colOff>
      <xdr:row>103</xdr:row>
      <xdr:rowOff>45720</xdr:rowOff>
    </xdr:to>
    <xdr:sp macro="" textlink="">
      <xdr:nvSpPr>
        <xdr:cNvPr id="4182" name="Control 86" hidden="1">
          <a:extLst>
            <a:ext uri="{63B3BB69-23CF-44E3-9099-C40C66FF867C}">
              <a14:compatExt xmlns:a14="http://schemas.microsoft.com/office/drawing/2010/main" spid="_x0000_s4182"/>
            </a:ext>
            <a:ext uri="{FF2B5EF4-FFF2-40B4-BE49-F238E27FC236}">
              <a16:creationId xmlns:a16="http://schemas.microsoft.com/office/drawing/2014/main" id="{00000000-0008-0000-0400-000056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103</xdr:row>
      <xdr:rowOff>0</xdr:rowOff>
    </xdr:from>
    <xdr:to>
      <xdr:col>16</xdr:col>
      <xdr:colOff>114300</xdr:colOff>
      <xdr:row>104</xdr:row>
      <xdr:rowOff>45720</xdr:rowOff>
    </xdr:to>
    <xdr:sp macro="" textlink="">
      <xdr:nvSpPr>
        <xdr:cNvPr id="4183" name="Control 87" hidden="1">
          <a:extLst>
            <a:ext uri="{63B3BB69-23CF-44E3-9099-C40C66FF867C}">
              <a14:compatExt xmlns:a14="http://schemas.microsoft.com/office/drawing/2010/main" spid="_x0000_s4183"/>
            </a:ext>
            <a:ext uri="{FF2B5EF4-FFF2-40B4-BE49-F238E27FC236}">
              <a16:creationId xmlns:a16="http://schemas.microsoft.com/office/drawing/2014/main" id="{00000000-0008-0000-0400-000057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105</xdr:row>
      <xdr:rowOff>0</xdr:rowOff>
    </xdr:from>
    <xdr:to>
      <xdr:col>1</xdr:col>
      <xdr:colOff>22860</xdr:colOff>
      <xdr:row>106</xdr:row>
      <xdr:rowOff>121920</xdr:rowOff>
    </xdr:to>
    <xdr:sp macro="" textlink="">
      <xdr:nvSpPr>
        <xdr:cNvPr id="4184" name="Control 88" hidden="1">
          <a:extLst>
            <a:ext uri="{63B3BB69-23CF-44E3-9099-C40C66FF867C}">
              <a14:compatExt xmlns:a14="http://schemas.microsoft.com/office/drawing/2010/main" spid="_x0000_s4184"/>
            </a:ext>
            <a:ext uri="{FF2B5EF4-FFF2-40B4-BE49-F238E27FC236}">
              <a16:creationId xmlns:a16="http://schemas.microsoft.com/office/drawing/2014/main" id="{00000000-0008-0000-0400-000058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106</xdr:row>
      <xdr:rowOff>0</xdr:rowOff>
    </xdr:from>
    <xdr:to>
      <xdr:col>16</xdr:col>
      <xdr:colOff>114300</xdr:colOff>
      <xdr:row>107</xdr:row>
      <xdr:rowOff>45720</xdr:rowOff>
    </xdr:to>
    <xdr:sp macro="" textlink="">
      <xdr:nvSpPr>
        <xdr:cNvPr id="4185" name="Control 89" hidden="1">
          <a:extLst>
            <a:ext uri="{63B3BB69-23CF-44E3-9099-C40C66FF867C}">
              <a14:compatExt xmlns:a14="http://schemas.microsoft.com/office/drawing/2010/main" spid="_x0000_s4185"/>
            </a:ext>
            <a:ext uri="{FF2B5EF4-FFF2-40B4-BE49-F238E27FC236}">
              <a16:creationId xmlns:a16="http://schemas.microsoft.com/office/drawing/2014/main" id="{00000000-0008-0000-0400-000059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107</xdr:row>
      <xdr:rowOff>0</xdr:rowOff>
    </xdr:from>
    <xdr:to>
      <xdr:col>16</xdr:col>
      <xdr:colOff>114300</xdr:colOff>
      <xdr:row>108</xdr:row>
      <xdr:rowOff>45720</xdr:rowOff>
    </xdr:to>
    <xdr:sp macro="" textlink="">
      <xdr:nvSpPr>
        <xdr:cNvPr id="4186" name="Control 90" hidden="1">
          <a:extLst>
            <a:ext uri="{63B3BB69-23CF-44E3-9099-C40C66FF867C}">
              <a14:compatExt xmlns:a14="http://schemas.microsoft.com/office/drawing/2010/main" spid="_x0000_s4186"/>
            </a:ext>
            <a:ext uri="{FF2B5EF4-FFF2-40B4-BE49-F238E27FC236}">
              <a16:creationId xmlns:a16="http://schemas.microsoft.com/office/drawing/2014/main" id="{00000000-0008-0000-0400-00005A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109</xdr:row>
      <xdr:rowOff>0</xdr:rowOff>
    </xdr:from>
    <xdr:to>
      <xdr:col>1</xdr:col>
      <xdr:colOff>22860</xdr:colOff>
      <xdr:row>110</xdr:row>
      <xdr:rowOff>121920</xdr:rowOff>
    </xdr:to>
    <xdr:sp macro="" textlink="">
      <xdr:nvSpPr>
        <xdr:cNvPr id="4187" name="Control 91" hidden="1">
          <a:extLst>
            <a:ext uri="{63B3BB69-23CF-44E3-9099-C40C66FF867C}">
              <a14:compatExt xmlns:a14="http://schemas.microsoft.com/office/drawing/2010/main" spid="_x0000_s4187"/>
            </a:ext>
            <a:ext uri="{FF2B5EF4-FFF2-40B4-BE49-F238E27FC236}">
              <a16:creationId xmlns:a16="http://schemas.microsoft.com/office/drawing/2014/main" id="{00000000-0008-0000-0400-00005B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110</xdr:row>
      <xdr:rowOff>0</xdr:rowOff>
    </xdr:from>
    <xdr:to>
      <xdr:col>16</xdr:col>
      <xdr:colOff>114300</xdr:colOff>
      <xdr:row>111</xdr:row>
      <xdr:rowOff>45720</xdr:rowOff>
    </xdr:to>
    <xdr:sp macro="" textlink="">
      <xdr:nvSpPr>
        <xdr:cNvPr id="4188" name="Control 92" hidden="1">
          <a:extLst>
            <a:ext uri="{63B3BB69-23CF-44E3-9099-C40C66FF867C}">
              <a14:compatExt xmlns:a14="http://schemas.microsoft.com/office/drawing/2010/main" spid="_x0000_s4188"/>
            </a:ext>
            <a:ext uri="{FF2B5EF4-FFF2-40B4-BE49-F238E27FC236}">
              <a16:creationId xmlns:a16="http://schemas.microsoft.com/office/drawing/2014/main" id="{00000000-0008-0000-0400-00005C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111</xdr:row>
      <xdr:rowOff>0</xdr:rowOff>
    </xdr:from>
    <xdr:to>
      <xdr:col>16</xdr:col>
      <xdr:colOff>114300</xdr:colOff>
      <xdr:row>112</xdr:row>
      <xdr:rowOff>45720</xdr:rowOff>
    </xdr:to>
    <xdr:sp macro="" textlink="">
      <xdr:nvSpPr>
        <xdr:cNvPr id="4189" name="Control 93" hidden="1">
          <a:extLst>
            <a:ext uri="{63B3BB69-23CF-44E3-9099-C40C66FF867C}">
              <a14:compatExt xmlns:a14="http://schemas.microsoft.com/office/drawing/2010/main" spid="_x0000_s4189"/>
            </a:ext>
            <a:ext uri="{FF2B5EF4-FFF2-40B4-BE49-F238E27FC236}">
              <a16:creationId xmlns:a16="http://schemas.microsoft.com/office/drawing/2014/main" id="{00000000-0008-0000-0400-00005D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112</xdr:row>
      <xdr:rowOff>0</xdr:rowOff>
    </xdr:from>
    <xdr:to>
      <xdr:col>16</xdr:col>
      <xdr:colOff>114300</xdr:colOff>
      <xdr:row>113</xdr:row>
      <xdr:rowOff>45720</xdr:rowOff>
    </xdr:to>
    <xdr:sp macro="" textlink="">
      <xdr:nvSpPr>
        <xdr:cNvPr id="4190" name="Control 94" hidden="1">
          <a:extLst>
            <a:ext uri="{63B3BB69-23CF-44E3-9099-C40C66FF867C}">
              <a14:compatExt xmlns:a14="http://schemas.microsoft.com/office/drawing/2010/main" spid="_x0000_s4190"/>
            </a:ext>
            <a:ext uri="{FF2B5EF4-FFF2-40B4-BE49-F238E27FC236}">
              <a16:creationId xmlns:a16="http://schemas.microsoft.com/office/drawing/2014/main" id="{00000000-0008-0000-0400-00005E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16</xdr:col>
      <xdr:colOff>114300</xdr:colOff>
      <xdr:row>114</xdr:row>
      <xdr:rowOff>45720</xdr:rowOff>
    </xdr:to>
    <xdr:sp macro="" textlink="">
      <xdr:nvSpPr>
        <xdr:cNvPr id="4191" name="Control 95" hidden="1">
          <a:extLst>
            <a:ext uri="{63B3BB69-23CF-44E3-9099-C40C66FF867C}">
              <a14:compatExt xmlns:a14="http://schemas.microsoft.com/office/drawing/2010/main" spid="_x0000_s4191"/>
            </a:ext>
            <a:ext uri="{FF2B5EF4-FFF2-40B4-BE49-F238E27FC236}">
              <a16:creationId xmlns:a16="http://schemas.microsoft.com/office/drawing/2014/main" id="{00000000-0008-0000-0400-00005F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114</xdr:row>
      <xdr:rowOff>0</xdr:rowOff>
    </xdr:from>
    <xdr:to>
      <xdr:col>16</xdr:col>
      <xdr:colOff>114300</xdr:colOff>
      <xdr:row>115</xdr:row>
      <xdr:rowOff>45720</xdr:rowOff>
    </xdr:to>
    <xdr:sp macro="" textlink="">
      <xdr:nvSpPr>
        <xdr:cNvPr id="4192" name="Control 96" hidden="1">
          <a:extLst>
            <a:ext uri="{63B3BB69-23CF-44E3-9099-C40C66FF867C}">
              <a14:compatExt xmlns:a14="http://schemas.microsoft.com/office/drawing/2010/main" spid="_x0000_s4192"/>
            </a:ext>
            <a:ext uri="{FF2B5EF4-FFF2-40B4-BE49-F238E27FC236}">
              <a16:creationId xmlns:a16="http://schemas.microsoft.com/office/drawing/2014/main" id="{00000000-0008-0000-0400-000060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115</xdr:row>
      <xdr:rowOff>0</xdr:rowOff>
    </xdr:from>
    <xdr:to>
      <xdr:col>16</xdr:col>
      <xdr:colOff>114300</xdr:colOff>
      <xdr:row>116</xdr:row>
      <xdr:rowOff>45720</xdr:rowOff>
    </xdr:to>
    <xdr:sp macro="" textlink="">
      <xdr:nvSpPr>
        <xdr:cNvPr id="4193" name="Control 97" hidden="1">
          <a:extLst>
            <a:ext uri="{63B3BB69-23CF-44E3-9099-C40C66FF867C}">
              <a14:compatExt xmlns:a14="http://schemas.microsoft.com/office/drawing/2010/main" spid="_x0000_s4193"/>
            </a:ext>
            <a:ext uri="{FF2B5EF4-FFF2-40B4-BE49-F238E27FC236}">
              <a16:creationId xmlns:a16="http://schemas.microsoft.com/office/drawing/2014/main" id="{00000000-0008-0000-0400-000061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116</xdr:row>
      <xdr:rowOff>0</xdr:rowOff>
    </xdr:from>
    <xdr:to>
      <xdr:col>16</xdr:col>
      <xdr:colOff>114300</xdr:colOff>
      <xdr:row>117</xdr:row>
      <xdr:rowOff>45720</xdr:rowOff>
    </xdr:to>
    <xdr:sp macro="" textlink="">
      <xdr:nvSpPr>
        <xdr:cNvPr id="4194" name="Control 98" hidden="1">
          <a:extLst>
            <a:ext uri="{63B3BB69-23CF-44E3-9099-C40C66FF867C}">
              <a14:compatExt xmlns:a14="http://schemas.microsoft.com/office/drawing/2010/main" spid="_x0000_s4194"/>
            </a:ext>
            <a:ext uri="{FF2B5EF4-FFF2-40B4-BE49-F238E27FC236}">
              <a16:creationId xmlns:a16="http://schemas.microsoft.com/office/drawing/2014/main" id="{00000000-0008-0000-0400-000062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16</xdr:col>
      <xdr:colOff>114300</xdr:colOff>
      <xdr:row>118</xdr:row>
      <xdr:rowOff>45720</xdr:rowOff>
    </xdr:to>
    <xdr:sp macro="" textlink="">
      <xdr:nvSpPr>
        <xdr:cNvPr id="4195" name="Control 99" hidden="1">
          <a:extLst>
            <a:ext uri="{63B3BB69-23CF-44E3-9099-C40C66FF867C}">
              <a14:compatExt xmlns:a14="http://schemas.microsoft.com/office/drawing/2010/main" spid="_x0000_s4195"/>
            </a:ext>
            <a:ext uri="{FF2B5EF4-FFF2-40B4-BE49-F238E27FC236}">
              <a16:creationId xmlns:a16="http://schemas.microsoft.com/office/drawing/2014/main" id="{00000000-0008-0000-0400-000063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118</xdr:row>
      <xdr:rowOff>0</xdr:rowOff>
    </xdr:from>
    <xdr:to>
      <xdr:col>16</xdr:col>
      <xdr:colOff>114300</xdr:colOff>
      <xdr:row>119</xdr:row>
      <xdr:rowOff>45720</xdr:rowOff>
    </xdr:to>
    <xdr:sp macro="" textlink="">
      <xdr:nvSpPr>
        <xdr:cNvPr id="4196" name="Control 100" hidden="1">
          <a:extLst>
            <a:ext uri="{63B3BB69-23CF-44E3-9099-C40C66FF867C}">
              <a14:compatExt xmlns:a14="http://schemas.microsoft.com/office/drawing/2010/main" spid="_x0000_s4196"/>
            </a:ext>
            <a:ext uri="{FF2B5EF4-FFF2-40B4-BE49-F238E27FC236}">
              <a16:creationId xmlns:a16="http://schemas.microsoft.com/office/drawing/2014/main" id="{00000000-0008-0000-0400-000064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119</xdr:row>
      <xdr:rowOff>0</xdr:rowOff>
    </xdr:from>
    <xdr:to>
      <xdr:col>16</xdr:col>
      <xdr:colOff>114300</xdr:colOff>
      <xdr:row>120</xdr:row>
      <xdr:rowOff>45720</xdr:rowOff>
    </xdr:to>
    <xdr:sp macro="" textlink="">
      <xdr:nvSpPr>
        <xdr:cNvPr id="4197" name="Control 101" hidden="1">
          <a:extLst>
            <a:ext uri="{63B3BB69-23CF-44E3-9099-C40C66FF867C}">
              <a14:compatExt xmlns:a14="http://schemas.microsoft.com/office/drawing/2010/main" spid="_x0000_s4197"/>
            </a:ext>
            <a:ext uri="{FF2B5EF4-FFF2-40B4-BE49-F238E27FC236}">
              <a16:creationId xmlns:a16="http://schemas.microsoft.com/office/drawing/2014/main" id="{00000000-0008-0000-0400-000065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120</xdr:row>
      <xdr:rowOff>0</xdr:rowOff>
    </xdr:from>
    <xdr:to>
      <xdr:col>16</xdr:col>
      <xdr:colOff>114300</xdr:colOff>
      <xdr:row>121</xdr:row>
      <xdr:rowOff>45720</xdr:rowOff>
    </xdr:to>
    <xdr:sp macro="" textlink="">
      <xdr:nvSpPr>
        <xdr:cNvPr id="4198" name="Control 102" hidden="1">
          <a:extLst>
            <a:ext uri="{63B3BB69-23CF-44E3-9099-C40C66FF867C}">
              <a14:compatExt xmlns:a14="http://schemas.microsoft.com/office/drawing/2010/main" spid="_x0000_s4198"/>
            </a:ext>
            <a:ext uri="{FF2B5EF4-FFF2-40B4-BE49-F238E27FC236}">
              <a16:creationId xmlns:a16="http://schemas.microsoft.com/office/drawing/2014/main" id="{00000000-0008-0000-0400-000066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121</xdr:row>
      <xdr:rowOff>0</xdr:rowOff>
    </xdr:from>
    <xdr:to>
      <xdr:col>16</xdr:col>
      <xdr:colOff>114300</xdr:colOff>
      <xdr:row>122</xdr:row>
      <xdr:rowOff>45720</xdr:rowOff>
    </xdr:to>
    <xdr:sp macro="" textlink="">
      <xdr:nvSpPr>
        <xdr:cNvPr id="4199" name="Control 103" hidden="1">
          <a:extLst>
            <a:ext uri="{63B3BB69-23CF-44E3-9099-C40C66FF867C}">
              <a14:compatExt xmlns:a14="http://schemas.microsoft.com/office/drawing/2010/main" spid="_x0000_s4199"/>
            </a:ext>
            <a:ext uri="{FF2B5EF4-FFF2-40B4-BE49-F238E27FC236}">
              <a16:creationId xmlns:a16="http://schemas.microsoft.com/office/drawing/2014/main" id="{00000000-0008-0000-0400-000067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122</xdr:row>
      <xdr:rowOff>0</xdr:rowOff>
    </xdr:from>
    <xdr:to>
      <xdr:col>16</xdr:col>
      <xdr:colOff>114300</xdr:colOff>
      <xdr:row>123</xdr:row>
      <xdr:rowOff>45720</xdr:rowOff>
    </xdr:to>
    <xdr:sp macro="" textlink="">
      <xdr:nvSpPr>
        <xdr:cNvPr id="4200" name="Control 104" hidden="1">
          <a:extLst>
            <a:ext uri="{63B3BB69-23CF-44E3-9099-C40C66FF867C}">
              <a14:compatExt xmlns:a14="http://schemas.microsoft.com/office/drawing/2010/main" spid="_x0000_s4200"/>
            </a:ext>
            <a:ext uri="{FF2B5EF4-FFF2-40B4-BE49-F238E27FC236}">
              <a16:creationId xmlns:a16="http://schemas.microsoft.com/office/drawing/2014/main" id="{00000000-0008-0000-0400-000068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123</xdr:row>
      <xdr:rowOff>0</xdr:rowOff>
    </xdr:from>
    <xdr:to>
      <xdr:col>16</xdr:col>
      <xdr:colOff>114300</xdr:colOff>
      <xdr:row>124</xdr:row>
      <xdr:rowOff>45720</xdr:rowOff>
    </xdr:to>
    <xdr:sp macro="" textlink="">
      <xdr:nvSpPr>
        <xdr:cNvPr id="4201" name="Control 105" hidden="1">
          <a:extLst>
            <a:ext uri="{63B3BB69-23CF-44E3-9099-C40C66FF867C}">
              <a14:compatExt xmlns:a14="http://schemas.microsoft.com/office/drawing/2010/main" spid="_x0000_s4201"/>
            </a:ext>
            <a:ext uri="{FF2B5EF4-FFF2-40B4-BE49-F238E27FC236}">
              <a16:creationId xmlns:a16="http://schemas.microsoft.com/office/drawing/2014/main" id="{00000000-0008-0000-0400-000069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124</xdr:row>
      <xdr:rowOff>0</xdr:rowOff>
    </xdr:from>
    <xdr:to>
      <xdr:col>16</xdr:col>
      <xdr:colOff>114300</xdr:colOff>
      <xdr:row>125</xdr:row>
      <xdr:rowOff>45720</xdr:rowOff>
    </xdr:to>
    <xdr:sp macro="" textlink="">
      <xdr:nvSpPr>
        <xdr:cNvPr id="4202" name="Control 106" hidden="1">
          <a:extLst>
            <a:ext uri="{63B3BB69-23CF-44E3-9099-C40C66FF867C}">
              <a14:compatExt xmlns:a14="http://schemas.microsoft.com/office/drawing/2010/main" spid="_x0000_s4202"/>
            </a:ext>
            <a:ext uri="{FF2B5EF4-FFF2-40B4-BE49-F238E27FC236}">
              <a16:creationId xmlns:a16="http://schemas.microsoft.com/office/drawing/2014/main" id="{00000000-0008-0000-0400-00006A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125</xdr:row>
      <xdr:rowOff>0</xdr:rowOff>
    </xdr:from>
    <xdr:to>
      <xdr:col>16</xdr:col>
      <xdr:colOff>114300</xdr:colOff>
      <xdr:row>126</xdr:row>
      <xdr:rowOff>45720</xdr:rowOff>
    </xdr:to>
    <xdr:sp macro="" textlink="">
      <xdr:nvSpPr>
        <xdr:cNvPr id="4203" name="Control 107" hidden="1">
          <a:extLst>
            <a:ext uri="{63B3BB69-23CF-44E3-9099-C40C66FF867C}">
              <a14:compatExt xmlns:a14="http://schemas.microsoft.com/office/drawing/2010/main" spid="_x0000_s4203"/>
            </a:ext>
            <a:ext uri="{FF2B5EF4-FFF2-40B4-BE49-F238E27FC236}">
              <a16:creationId xmlns:a16="http://schemas.microsoft.com/office/drawing/2014/main" id="{00000000-0008-0000-0400-00006B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126</xdr:row>
      <xdr:rowOff>0</xdr:rowOff>
    </xdr:from>
    <xdr:to>
      <xdr:col>16</xdr:col>
      <xdr:colOff>114300</xdr:colOff>
      <xdr:row>127</xdr:row>
      <xdr:rowOff>45720</xdr:rowOff>
    </xdr:to>
    <xdr:sp macro="" textlink="">
      <xdr:nvSpPr>
        <xdr:cNvPr id="4204" name="Control 108" hidden="1">
          <a:extLst>
            <a:ext uri="{63B3BB69-23CF-44E3-9099-C40C66FF867C}">
              <a14:compatExt xmlns:a14="http://schemas.microsoft.com/office/drawing/2010/main" spid="_x0000_s4204"/>
            </a:ext>
            <a:ext uri="{FF2B5EF4-FFF2-40B4-BE49-F238E27FC236}">
              <a16:creationId xmlns:a16="http://schemas.microsoft.com/office/drawing/2014/main" id="{00000000-0008-0000-0400-00006C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16</xdr:col>
      <xdr:colOff>114300</xdr:colOff>
      <xdr:row>128</xdr:row>
      <xdr:rowOff>45720</xdr:rowOff>
    </xdr:to>
    <xdr:sp macro="" textlink="">
      <xdr:nvSpPr>
        <xdr:cNvPr id="4205" name="Control 109" hidden="1">
          <a:extLst>
            <a:ext uri="{63B3BB69-23CF-44E3-9099-C40C66FF867C}">
              <a14:compatExt xmlns:a14="http://schemas.microsoft.com/office/drawing/2010/main" spid="_x0000_s4205"/>
            </a:ext>
            <a:ext uri="{FF2B5EF4-FFF2-40B4-BE49-F238E27FC236}">
              <a16:creationId xmlns:a16="http://schemas.microsoft.com/office/drawing/2014/main" id="{00000000-0008-0000-0400-00006D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128</xdr:row>
      <xdr:rowOff>0</xdr:rowOff>
    </xdr:from>
    <xdr:to>
      <xdr:col>16</xdr:col>
      <xdr:colOff>114300</xdr:colOff>
      <xdr:row>129</xdr:row>
      <xdr:rowOff>45720</xdr:rowOff>
    </xdr:to>
    <xdr:sp macro="" textlink="">
      <xdr:nvSpPr>
        <xdr:cNvPr id="4206" name="Control 110" hidden="1">
          <a:extLst>
            <a:ext uri="{63B3BB69-23CF-44E3-9099-C40C66FF867C}">
              <a14:compatExt xmlns:a14="http://schemas.microsoft.com/office/drawing/2010/main" spid="_x0000_s4206"/>
            </a:ext>
            <a:ext uri="{FF2B5EF4-FFF2-40B4-BE49-F238E27FC236}">
              <a16:creationId xmlns:a16="http://schemas.microsoft.com/office/drawing/2014/main" id="{00000000-0008-0000-0400-00006E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129</xdr:row>
      <xdr:rowOff>0</xdr:rowOff>
    </xdr:from>
    <xdr:to>
      <xdr:col>16</xdr:col>
      <xdr:colOff>114300</xdr:colOff>
      <xdr:row>130</xdr:row>
      <xdr:rowOff>45720</xdr:rowOff>
    </xdr:to>
    <xdr:sp macro="" textlink="">
      <xdr:nvSpPr>
        <xdr:cNvPr id="4207" name="Control 111" hidden="1">
          <a:extLst>
            <a:ext uri="{63B3BB69-23CF-44E3-9099-C40C66FF867C}">
              <a14:compatExt xmlns:a14="http://schemas.microsoft.com/office/drawing/2010/main" spid="_x0000_s4207"/>
            </a:ext>
            <a:ext uri="{FF2B5EF4-FFF2-40B4-BE49-F238E27FC236}">
              <a16:creationId xmlns:a16="http://schemas.microsoft.com/office/drawing/2014/main" id="{00000000-0008-0000-0400-00006F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130</xdr:row>
      <xdr:rowOff>0</xdr:rowOff>
    </xdr:from>
    <xdr:to>
      <xdr:col>16</xdr:col>
      <xdr:colOff>114300</xdr:colOff>
      <xdr:row>131</xdr:row>
      <xdr:rowOff>45720</xdr:rowOff>
    </xdr:to>
    <xdr:sp macro="" textlink="">
      <xdr:nvSpPr>
        <xdr:cNvPr id="4208" name="Control 112" hidden="1">
          <a:extLst>
            <a:ext uri="{63B3BB69-23CF-44E3-9099-C40C66FF867C}">
              <a14:compatExt xmlns:a14="http://schemas.microsoft.com/office/drawing/2010/main" spid="_x0000_s4208"/>
            </a:ext>
            <a:ext uri="{FF2B5EF4-FFF2-40B4-BE49-F238E27FC236}">
              <a16:creationId xmlns:a16="http://schemas.microsoft.com/office/drawing/2014/main" id="{00000000-0008-0000-0400-000070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16</xdr:col>
      <xdr:colOff>114300</xdr:colOff>
      <xdr:row>132</xdr:row>
      <xdr:rowOff>45720</xdr:rowOff>
    </xdr:to>
    <xdr:sp macro="" textlink="">
      <xdr:nvSpPr>
        <xdr:cNvPr id="4209" name="Control 113" hidden="1">
          <a:extLst>
            <a:ext uri="{63B3BB69-23CF-44E3-9099-C40C66FF867C}">
              <a14:compatExt xmlns:a14="http://schemas.microsoft.com/office/drawing/2010/main" spid="_x0000_s4209"/>
            </a:ext>
            <a:ext uri="{FF2B5EF4-FFF2-40B4-BE49-F238E27FC236}">
              <a16:creationId xmlns:a16="http://schemas.microsoft.com/office/drawing/2014/main" id="{00000000-0008-0000-0400-000071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132</xdr:row>
      <xdr:rowOff>0</xdr:rowOff>
    </xdr:from>
    <xdr:to>
      <xdr:col>16</xdr:col>
      <xdr:colOff>114300</xdr:colOff>
      <xdr:row>133</xdr:row>
      <xdr:rowOff>45720</xdr:rowOff>
    </xdr:to>
    <xdr:sp macro="" textlink="">
      <xdr:nvSpPr>
        <xdr:cNvPr id="4210" name="Control 114" hidden="1">
          <a:extLst>
            <a:ext uri="{63B3BB69-23CF-44E3-9099-C40C66FF867C}">
              <a14:compatExt xmlns:a14="http://schemas.microsoft.com/office/drawing/2010/main" spid="_x0000_s4210"/>
            </a:ext>
            <a:ext uri="{FF2B5EF4-FFF2-40B4-BE49-F238E27FC236}">
              <a16:creationId xmlns:a16="http://schemas.microsoft.com/office/drawing/2014/main" id="{00000000-0008-0000-0400-000072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133</xdr:row>
      <xdr:rowOff>0</xdr:rowOff>
    </xdr:from>
    <xdr:to>
      <xdr:col>16</xdr:col>
      <xdr:colOff>114300</xdr:colOff>
      <xdr:row>134</xdr:row>
      <xdr:rowOff>45720</xdr:rowOff>
    </xdr:to>
    <xdr:sp macro="" textlink="">
      <xdr:nvSpPr>
        <xdr:cNvPr id="4211" name="Control 115" hidden="1">
          <a:extLst>
            <a:ext uri="{63B3BB69-23CF-44E3-9099-C40C66FF867C}">
              <a14:compatExt xmlns:a14="http://schemas.microsoft.com/office/drawing/2010/main" spid="_x0000_s4211"/>
            </a:ext>
            <a:ext uri="{FF2B5EF4-FFF2-40B4-BE49-F238E27FC236}">
              <a16:creationId xmlns:a16="http://schemas.microsoft.com/office/drawing/2014/main" id="{00000000-0008-0000-0400-000073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134</xdr:row>
      <xdr:rowOff>0</xdr:rowOff>
    </xdr:from>
    <xdr:to>
      <xdr:col>16</xdr:col>
      <xdr:colOff>114300</xdr:colOff>
      <xdr:row>135</xdr:row>
      <xdr:rowOff>45720</xdr:rowOff>
    </xdr:to>
    <xdr:sp macro="" textlink="">
      <xdr:nvSpPr>
        <xdr:cNvPr id="4212" name="Control 116" hidden="1">
          <a:extLst>
            <a:ext uri="{63B3BB69-23CF-44E3-9099-C40C66FF867C}">
              <a14:compatExt xmlns:a14="http://schemas.microsoft.com/office/drawing/2010/main" spid="_x0000_s4212"/>
            </a:ext>
            <a:ext uri="{FF2B5EF4-FFF2-40B4-BE49-F238E27FC236}">
              <a16:creationId xmlns:a16="http://schemas.microsoft.com/office/drawing/2014/main" id="{00000000-0008-0000-0400-000074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135</xdr:row>
      <xdr:rowOff>0</xdr:rowOff>
    </xdr:from>
    <xdr:to>
      <xdr:col>16</xdr:col>
      <xdr:colOff>114300</xdr:colOff>
      <xdr:row>136</xdr:row>
      <xdr:rowOff>45720</xdr:rowOff>
    </xdr:to>
    <xdr:sp macro="" textlink="">
      <xdr:nvSpPr>
        <xdr:cNvPr id="4213" name="Control 117" hidden="1">
          <a:extLst>
            <a:ext uri="{63B3BB69-23CF-44E3-9099-C40C66FF867C}">
              <a14:compatExt xmlns:a14="http://schemas.microsoft.com/office/drawing/2010/main" spid="_x0000_s4213"/>
            </a:ext>
            <a:ext uri="{FF2B5EF4-FFF2-40B4-BE49-F238E27FC236}">
              <a16:creationId xmlns:a16="http://schemas.microsoft.com/office/drawing/2014/main" id="{00000000-0008-0000-0400-000075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136</xdr:row>
      <xdr:rowOff>0</xdr:rowOff>
    </xdr:from>
    <xdr:to>
      <xdr:col>16</xdr:col>
      <xdr:colOff>114300</xdr:colOff>
      <xdr:row>137</xdr:row>
      <xdr:rowOff>45720</xdr:rowOff>
    </xdr:to>
    <xdr:sp macro="" textlink="">
      <xdr:nvSpPr>
        <xdr:cNvPr id="4214" name="Control 118" hidden="1">
          <a:extLst>
            <a:ext uri="{63B3BB69-23CF-44E3-9099-C40C66FF867C}">
              <a14:compatExt xmlns:a14="http://schemas.microsoft.com/office/drawing/2010/main" spid="_x0000_s4214"/>
            </a:ext>
            <a:ext uri="{FF2B5EF4-FFF2-40B4-BE49-F238E27FC236}">
              <a16:creationId xmlns:a16="http://schemas.microsoft.com/office/drawing/2014/main" id="{00000000-0008-0000-0400-000076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137</xdr:row>
      <xdr:rowOff>0</xdr:rowOff>
    </xdr:from>
    <xdr:to>
      <xdr:col>16</xdr:col>
      <xdr:colOff>114300</xdr:colOff>
      <xdr:row>138</xdr:row>
      <xdr:rowOff>45720</xdr:rowOff>
    </xdr:to>
    <xdr:sp macro="" textlink="">
      <xdr:nvSpPr>
        <xdr:cNvPr id="4215" name="Control 119" hidden="1">
          <a:extLst>
            <a:ext uri="{63B3BB69-23CF-44E3-9099-C40C66FF867C}">
              <a14:compatExt xmlns:a14="http://schemas.microsoft.com/office/drawing/2010/main" spid="_x0000_s4215"/>
            </a:ext>
            <a:ext uri="{FF2B5EF4-FFF2-40B4-BE49-F238E27FC236}">
              <a16:creationId xmlns:a16="http://schemas.microsoft.com/office/drawing/2014/main" id="{00000000-0008-0000-0400-000077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138</xdr:row>
      <xdr:rowOff>0</xdr:rowOff>
    </xdr:from>
    <xdr:to>
      <xdr:col>16</xdr:col>
      <xdr:colOff>114300</xdr:colOff>
      <xdr:row>139</xdr:row>
      <xdr:rowOff>45720</xdr:rowOff>
    </xdr:to>
    <xdr:sp macro="" textlink="">
      <xdr:nvSpPr>
        <xdr:cNvPr id="4216" name="Control 120" hidden="1">
          <a:extLst>
            <a:ext uri="{63B3BB69-23CF-44E3-9099-C40C66FF867C}">
              <a14:compatExt xmlns:a14="http://schemas.microsoft.com/office/drawing/2010/main" spid="_x0000_s4216"/>
            </a:ext>
            <a:ext uri="{FF2B5EF4-FFF2-40B4-BE49-F238E27FC236}">
              <a16:creationId xmlns:a16="http://schemas.microsoft.com/office/drawing/2014/main" id="{00000000-0008-0000-0400-000078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139</xdr:row>
      <xdr:rowOff>0</xdr:rowOff>
    </xdr:from>
    <xdr:to>
      <xdr:col>16</xdr:col>
      <xdr:colOff>114300</xdr:colOff>
      <xdr:row>140</xdr:row>
      <xdr:rowOff>45720</xdr:rowOff>
    </xdr:to>
    <xdr:sp macro="" textlink="">
      <xdr:nvSpPr>
        <xdr:cNvPr id="4217" name="Control 121" hidden="1">
          <a:extLst>
            <a:ext uri="{63B3BB69-23CF-44E3-9099-C40C66FF867C}">
              <a14:compatExt xmlns:a14="http://schemas.microsoft.com/office/drawing/2010/main" spid="_x0000_s4217"/>
            </a:ext>
            <a:ext uri="{FF2B5EF4-FFF2-40B4-BE49-F238E27FC236}">
              <a16:creationId xmlns:a16="http://schemas.microsoft.com/office/drawing/2014/main" id="{00000000-0008-0000-0400-000079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16</xdr:col>
      <xdr:colOff>114300</xdr:colOff>
      <xdr:row>141</xdr:row>
      <xdr:rowOff>45720</xdr:rowOff>
    </xdr:to>
    <xdr:sp macro="" textlink="">
      <xdr:nvSpPr>
        <xdr:cNvPr id="4218" name="Control 122" hidden="1">
          <a:extLst>
            <a:ext uri="{63B3BB69-23CF-44E3-9099-C40C66FF867C}">
              <a14:compatExt xmlns:a14="http://schemas.microsoft.com/office/drawing/2010/main" spid="_x0000_s4218"/>
            </a:ext>
            <a:ext uri="{FF2B5EF4-FFF2-40B4-BE49-F238E27FC236}">
              <a16:creationId xmlns:a16="http://schemas.microsoft.com/office/drawing/2014/main" id="{00000000-0008-0000-0400-00007A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141</xdr:row>
      <xdr:rowOff>0</xdr:rowOff>
    </xdr:from>
    <xdr:to>
      <xdr:col>16</xdr:col>
      <xdr:colOff>114300</xdr:colOff>
      <xdr:row>142</xdr:row>
      <xdr:rowOff>45720</xdr:rowOff>
    </xdr:to>
    <xdr:sp macro="" textlink="">
      <xdr:nvSpPr>
        <xdr:cNvPr id="4219" name="Control 123" hidden="1">
          <a:extLst>
            <a:ext uri="{63B3BB69-23CF-44E3-9099-C40C66FF867C}">
              <a14:compatExt xmlns:a14="http://schemas.microsoft.com/office/drawing/2010/main" spid="_x0000_s4219"/>
            </a:ext>
            <a:ext uri="{FF2B5EF4-FFF2-40B4-BE49-F238E27FC236}">
              <a16:creationId xmlns:a16="http://schemas.microsoft.com/office/drawing/2014/main" id="{00000000-0008-0000-0400-00007B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142</xdr:row>
      <xdr:rowOff>0</xdr:rowOff>
    </xdr:from>
    <xdr:to>
      <xdr:col>16</xdr:col>
      <xdr:colOff>114300</xdr:colOff>
      <xdr:row>143</xdr:row>
      <xdr:rowOff>45720</xdr:rowOff>
    </xdr:to>
    <xdr:sp macro="" textlink="">
      <xdr:nvSpPr>
        <xdr:cNvPr id="4220" name="Control 124" hidden="1">
          <a:extLst>
            <a:ext uri="{63B3BB69-23CF-44E3-9099-C40C66FF867C}">
              <a14:compatExt xmlns:a14="http://schemas.microsoft.com/office/drawing/2010/main" spid="_x0000_s4220"/>
            </a:ext>
            <a:ext uri="{FF2B5EF4-FFF2-40B4-BE49-F238E27FC236}">
              <a16:creationId xmlns:a16="http://schemas.microsoft.com/office/drawing/2014/main" id="{00000000-0008-0000-0400-00007C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143</xdr:row>
      <xdr:rowOff>0</xdr:rowOff>
    </xdr:from>
    <xdr:to>
      <xdr:col>16</xdr:col>
      <xdr:colOff>114300</xdr:colOff>
      <xdr:row>144</xdr:row>
      <xdr:rowOff>45720</xdr:rowOff>
    </xdr:to>
    <xdr:sp macro="" textlink="">
      <xdr:nvSpPr>
        <xdr:cNvPr id="4221" name="Control 125" hidden="1">
          <a:extLst>
            <a:ext uri="{63B3BB69-23CF-44E3-9099-C40C66FF867C}">
              <a14:compatExt xmlns:a14="http://schemas.microsoft.com/office/drawing/2010/main" spid="_x0000_s4221"/>
            </a:ext>
            <a:ext uri="{FF2B5EF4-FFF2-40B4-BE49-F238E27FC236}">
              <a16:creationId xmlns:a16="http://schemas.microsoft.com/office/drawing/2014/main" id="{00000000-0008-0000-0400-00007D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144</xdr:row>
      <xdr:rowOff>0</xdr:rowOff>
    </xdr:from>
    <xdr:to>
      <xdr:col>16</xdr:col>
      <xdr:colOff>114300</xdr:colOff>
      <xdr:row>145</xdr:row>
      <xdr:rowOff>45720</xdr:rowOff>
    </xdr:to>
    <xdr:sp macro="" textlink="">
      <xdr:nvSpPr>
        <xdr:cNvPr id="4222" name="Control 126" hidden="1">
          <a:extLst>
            <a:ext uri="{63B3BB69-23CF-44E3-9099-C40C66FF867C}">
              <a14:compatExt xmlns:a14="http://schemas.microsoft.com/office/drawing/2010/main" spid="_x0000_s4222"/>
            </a:ext>
            <a:ext uri="{FF2B5EF4-FFF2-40B4-BE49-F238E27FC236}">
              <a16:creationId xmlns:a16="http://schemas.microsoft.com/office/drawing/2014/main" id="{00000000-0008-0000-0400-00007E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145</xdr:row>
      <xdr:rowOff>0</xdr:rowOff>
    </xdr:from>
    <xdr:to>
      <xdr:col>16</xdr:col>
      <xdr:colOff>114300</xdr:colOff>
      <xdr:row>146</xdr:row>
      <xdr:rowOff>45720</xdr:rowOff>
    </xdr:to>
    <xdr:sp macro="" textlink="">
      <xdr:nvSpPr>
        <xdr:cNvPr id="4223" name="Control 127" hidden="1">
          <a:extLst>
            <a:ext uri="{63B3BB69-23CF-44E3-9099-C40C66FF867C}">
              <a14:compatExt xmlns:a14="http://schemas.microsoft.com/office/drawing/2010/main" spid="_x0000_s4223"/>
            </a:ext>
            <a:ext uri="{FF2B5EF4-FFF2-40B4-BE49-F238E27FC236}">
              <a16:creationId xmlns:a16="http://schemas.microsoft.com/office/drawing/2014/main" id="{00000000-0008-0000-0400-00007F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146</xdr:row>
      <xdr:rowOff>0</xdr:rowOff>
    </xdr:from>
    <xdr:to>
      <xdr:col>16</xdr:col>
      <xdr:colOff>114300</xdr:colOff>
      <xdr:row>147</xdr:row>
      <xdr:rowOff>45720</xdr:rowOff>
    </xdr:to>
    <xdr:sp macro="" textlink="">
      <xdr:nvSpPr>
        <xdr:cNvPr id="4224" name="Control 128" hidden="1">
          <a:extLst>
            <a:ext uri="{63B3BB69-23CF-44E3-9099-C40C66FF867C}">
              <a14:compatExt xmlns:a14="http://schemas.microsoft.com/office/drawing/2010/main" spid="_x0000_s4224"/>
            </a:ext>
            <a:ext uri="{FF2B5EF4-FFF2-40B4-BE49-F238E27FC236}">
              <a16:creationId xmlns:a16="http://schemas.microsoft.com/office/drawing/2014/main" id="{00000000-0008-0000-0400-000080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147</xdr:row>
      <xdr:rowOff>0</xdr:rowOff>
    </xdr:from>
    <xdr:to>
      <xdr:col>16</xdr:col>
      <xdr:colOff>114300</xdr:colOff>
      <xdr:row>148</xdr:row>
      <xdr:rowOff>45720</xdr:rowOff>
    </xdr:to>
    <xdr:sp macro="" textlink="">
      <xdr:nvSpPr>
        <xdr:cNvPr id="4225" name="Control 129" hidden="1">
          <a:extLst>
            <a:ext uri="{63B3BB69-23CF-44E3-9099-C40C66FF867C}">
              <a14:compatExt xmlns:a14="http://schemas.microsoft.com/office/drawing/2010/main" spid="_x0000_s4225"/>
            </a:ext>
            <a:ext uri="{FF2B5EF4-FFF2-40B4-BE49-F238E27FC236}">
              <a16:creationId xmlns:a16="http://schemas.microsoft.com/office/drawing/2014/main" id="{00000000-0008-0000-0400-000081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148</xdr:row>
      <xdr:rowOff>0</xdr:rowOff>
    </xdr:from>
    <xdr:to>
      <xdr:col>16</xdr:col>
      <xdr:colOff>114300</xdr:colOff>
      <xdr:row>149</xdr:row>
      <xdr:rowOff>45720</xdr:rowOff>
    </xdr:to>
    <xdr:sp macro="" textlink="">
      <xdr:nvSpPr>
        <xdr:cNvPr id="4226" name="Control 130" hidden="1">
          <a:extLst>
            <a:ext uri="{63B3BB69-23CF-44E3-9099-C40C66FF867C}">
              <a14:compatExt xmlns:a14="http://schemas.microsoft.com/office/drawing/2010/main" spid="_x0000_s4226"/>
            </a:ext>
            <a:ext uri="{FF2B5EF4-FFF2-40B4-BE49-F238E27FC236}">
              <a16:creationId xmlns:a16="http://schemas.microsoft.com/office/drawing/2014/main" id="{00000000-0008-0000-0400-000082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150</xdr:row>
      <xdr:rowOff>0</xdr:rowOff>
    </xdr:from>
    <xdr:to>
      <xdr:col>1</xdr:col>
      <xdr:colOff>22860</xdr:colOff>
      <xdr:row>151</xdr:row>
      <xdr:rowOff>121920</xdr:rowOff>
    </xdr:to>
    <xdr:sp macro="" textlink="">
      <xdr:nvSpPr>
        <xdr:cNvPr id="4227" name="Control 131" hidden="1">
          <a:extLst>
            <a:ext uri="{63B3BB69-23CF-44E3-9099-C40C66FF867C}">
              <a14:compatExt xmlns:a14="http://schemas.microsoft.com/office/drawing/2010/main" spid="_x0000_s4227"/>
            </a:ext>
            <a:ext uri="{FF2B5EF4-FFF2-40B4-BE49-F238E27FC236}">
              <a16:creationId xmlns:a16="http://schemas.microsoft.com/office/drawing/2014/main" id="{00000000-0008-0000-0400-000083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151</xdr:row>
      <xdr:rowOff>0</xdr:rowOff>
    </xdr:from>
    <xdr:to>
      <xdr:col>16</xdr:col>
      <xdr:colOff>114300</xdr:colOff>
      <xdr:row>152</xdr:row>
      <xdr:rowOff>45720</xdr:rowOff>
    </xdr:to>
    <xdr:sp macro="" textlink="">
      <xdr:nvSpPr>
        <xdr:cNvPr id="4228" name="Control 132" hidden="1">
          <a:extLst>
            <a:ext uri="{63B3BB69-23CF-44E3-9099-C40C66FF867C}">
              <a14:compatExt xmlns:a14="http://schemas.microsoft.com/office/drawing/2010/main" spid="_x0000_s4228"/>
            </a:ext>
            <a:ext uri="{FF2B5EF4-FFF2-40B4-BE49-F238E27FC236}">
              <a16:creationId xmlns:a16="http://schemas.microsoft.com/office/drawing/2014/main" id="{00000000-0008-0000-0400-000084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152</xdr:row>
      <xdr:rowOff>0</xdr:rowOff>
    </xdr:from>
    <xdr:to>
      <xdr:col>16</xdr:col>
      <xdr:colOff>114300</xdr:colOff>
      <xdr:row>153</xdr:row>
      <xdr:rowOff>45720</xdr:rowOff>
    </xdr:to>
    <xdr:sp macro="" textlink="">
      <xdr:nvSpPr>
        <xdr:cNvPr id="4229" name="Control 133" hidden="1">
          <a:extLst>
            <a:ext uri="{63B3BB69-23CF-44E3-9099-C40C66FF867C}">
              <a14:compatExt xmlns:a14="http://schemas.microsoft.com/office/drawing/2010/main" spid="_x0000_s4229"/>
            </a:ext>
            <a:ext uri="{FF2B5EF4-FFF2-40B4-BE49-F238E27FC236}">
              <a16:creationId xmlns:a16="http://schemas.microsoft.com/office/drawing/2014/main" id="{00000000-0008-0000-0400-000085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153</xdr:row>
      <xdr:rowOff>0</xdr:rowOff>
    </xdr:from>
    <xdr:to>
      <xdr:col>16</xdr:col>
      <xdr:colOff>114300</xdr:colOff>
      <xdr:row>154</xdr:row>
      <xdr:rowOff>45720</xdr:rowOff>
    </xdr:to>
    <xdr:sp macro="" textlink="">
      <xdr:nvSpPr>
        <xdr:cNvPr id="4230" name="Control 134" hidden="1">
          <a:extLst>
            <a:ext uri="{63B3BB69-23CF-44E3-9099-C40C66FF867C}">
              <a14:compatExt xmlns:a14="http://schemas.microsoft.com/office/drawing/2010/main" spid="_x0000_s4230"/>
            </a:ext>
            <a:ext uri="{FF2B5EF4-FFF2-40B4-BE49-F238E27FC236}">
              <a16:creationId xmlns:a16="http://schemas.microsoft.com/office/drawing/2014/main" id="{00000000-0008-0000-0400-000086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1</xdr:col>
      <xdr:colOff>22860</xdr:colOff>
      <xdr:row>156</xdr:row>
      <xdr:rowOff>121920</xdr:rowOff>
    </xdr:to>
    <xdr:sp macro="" textlink="">
      <xdr:nvSpPr>
        <xdr:cNvPr id="4231" name="Control 135" hidden="1">
          <a:extLst>
            <a:ext uri="{63B3BB69-23CF-44E3-9099-C40C66FF867C}">
              <a14:compatExt xmlns:a14="http://schemas.microsoft.com/office/drawing/2010/main" spid="_x0000_s4231"/>
            </a:ext>
            <a:ext uri="{FF2B5EF4-FFF2-40B4-BE49-F238E27FC236}">
              <a16:creationId xmlns:a16="http://schemas.microsoft.com/office/drawing/2014/main" id="{00000000-0008-0000-0400-000087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156</xdr:row>
      <xdr:rowOff>0</xdr:rowOff>
    </xdr:from>
    <xdr:to>
      <xdr:col>16</xdr:col>
      <xdr:colOff>114300</xdr:colOff>
      <xdr:row>157</xdr:row>
      <xdr:rowOff>45720</xdr:rowOff>
    </xdr:to>
    <xdr:sp macro="" textlink="">
      <xdr:nvSpPr>
        <xdr:cNvPr id="4232" name="Control 136" hidden="1">
          <a:extLst>
            <a:ext uri="{63B3BB69-23CF-44E3-9099-C40C66FF867C}">
              <a14:compatExt xmlns:a14="http://schemas.microsoft.com/office/drawing/2010/main" spid="_x0000_s4232"/>
            </a:ext>
            <a:ext uri="{FF2B5EF4-FFF2-40B4-BE49-F238E27FC236}">
              <a16:creationId xmlns:a16="http://schemas.microsoft.com/office/drawing/2014/main" id="{00000000-0008-0000-0400-000088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157</xdr:row>
      <xdr:rowOff>0</xdr:rowOff>
    </xdr:from>
    <xdr:to>
      <xdr:col>16</xdr:col>
      <xdr:colOff>114300</xdr:colOff>
      <xdr:row>158</xdr:row>
      <xdr:rowOff>45720</xdr:rowOff>
    </xdr:to>
    <xdr:sp macro="" textlink="">
      <xdr:nvSpPr>
        <xdr:cNvPr id="4233" name="Control 137" hidden="1">
          <a:extLst>
            <a:ext uri="{63B3BB69-23CF-44E3-9099-C40C66FF867C}">
              <a14:compatExt xmlns:a14="http://schemas.microsoft.com/office/drawing/2010/main" spid="_x0000_s4233"/>
            </a:ext>
            <a:ext uri="{FF2B5EF4-FFF2-40B4-BE49-F238E27FC236}">
              <a16:creationId xmlns:a16="http://schemas.microsoft.com/office/drawing/2014/main" id="{00000000-0008-0000-0400-000089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158</xdr:row>
      <xdr:rowOff>0</xdr:rowOff>
    </xdr:from>
    <xdr:to>
      <xdr:col>16</xdr:col>
      <xdr:colOff>114300</xdr:colOff>
      <xdr:row>159</xdr:row>
      <xdr:rowOff>45720</xdr:rowOff>
    </xdr:to>
    <xdr:sp macro="" textlink="">
      <xdr:nvSpPr>
        <xdr:cNvPr id="4234" name="Control 138" hidden="1">
          <a:extLst>
            <a:ext uri="{63B3BB69-23CF-44E3-9099-C40C66FF867C}">
              <a14:compatExt xmlns:a14="http://schemas.microsoft.com/office/drawing/2010/main" spid="_x0000_s4234"/>
            </a:ext>
            <a:ext uri="{FF2B5EF4-FFF2-40B4-BE49-F238E27FC236}">
              <a16:creationId xmlns:a16="http://schemas.microsoft.com/office/drawing/2014/main" id="{00000000-0008-0000-0400-00008A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160</xdr:row>
      <xdr:rowOff>0</xdr:rowOff>
    </xdr:from>
    <xdr:to>
      <xdr:col>1</xdr:col>
      <xdr:colOff>22860</xdr:colOff>
      <xdr:row>161</xdr:row>
      <xdr:rowOff>121920</xdr:rowOff>
    </xdr:to>
    <xdr:sp macro="" textlink="">
      <xdr:nvSpPr>
        <xdr:cNvPr id="4235" name="Control 139" hidden="1">
          <a:extLst>
            <a:ext uri="{63B3BB69-23CF-44E3-9099-C40C66FF867C}">
              <a14:compatExt xmlns:a14="http://schemas.microsoft.com/office/drawing/2010/main" spid="_x0000_s4235"/>
            </a:ext>
            <a:ext uri="{FF2B5EF4-FFF2-40B4-BE49-F238E27FC236}">
              <a16:creationId xmlns:a16="http://schemas.microsoft.com/office/drawing/2014/main" id="{00000000-0008-0000-0400-00008B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161</xdr:row>
      <xdr:rowOff>0</xdr:rowOff>
    </xdr:from>
    <xdr:to>
      <xdr:col>16</xdr:col>
      <xdr:colOff>114300</xdr:colOff>
      <xdr:row>162</xdr:row>
      <xdr:rowOff>45720</xdr:rowOff>
    </xdr:to>
    <xdr:sp macro="" textlink="">
      <xdr:nvSpPr>
        <xdr:cNvPr id="4236" name="Control 140" hidden="1">
          <a:extLst>
            <a:ext uri="{63B3BB69-23CF-44E3-9099-C40C66FF867C}">
              <a14:compatExt xmlns:a14="http://schemas.microsoft.com/office/drawing/2010/main" spid="_x0000_s4236"/>
            </a:ext>
            <a:ext uri="{FF2B5EF4-FFF2-40B4-BE49-F238E27FC236}">
              <a16:creationId xmlns:a16="http://schemas.microsoft.com/office/drawing/2014/main" id="{00000000-0008-0000-0400-00008C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1</xdr:col>
      <xdr:colOff>22860</xdr:colOff>
      <xdr:row>164</xdr:row>
      <xdr:rowOff>121920</xdr:rowOff>
    </xdr:to>
    <xdr:sp macro="" textlink="">
      <xdr:nvSpPr>
        <xdr:cNvPr id="4237" name="Control 141" hidden="1">
          <a:extLst>
            <a:ext uri="{63B3BB69-23CF-44E3-9099-C40C66FF867C}">
              <a14:compatExt xmlns:a14="http://schemas.microsoft.com/office/drawing/2010/main" spid="_x0000_s4237"/>
            </a:ext>
            <a:ext uri="{FF2B5EF4-FFF2-40B4-BE49-F238E27FC236}">
              <a16:creationId xmlns:a16="http://schemas.microsoft.com/office/drawing/2014/main" id="{00000000-0008-0000-0400-00008D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164</xdr:row>
      <xdr:rowOff>0</xdr:rowOff>
    </xdr:from>
    <xdr:to>
      <xdr:col>16</xdr:col>
      <xdr:colOff>114300</xdr:colOff>
      <xdr:row>165</xdr:row>
      <xdr:rowOff>45720</xdr:rowOff>
    </xdr:to>
    <xdr:sp macro="" textlink="">
      <xdr:nvSpPr>
        <xdr:cNvPr id="4238" name="Control 142" hidden="1">
          <a:extLst>
            <a:ext uri="{63B3BB69-23CF-44E3-9099-C40C66FF867C}">
              <a14:compatExt xmlns:a14="http://schemas.microsoft.com/office/drawing/2010/main" spid="_x0000_s4238"/>
            </a:ext>
            <a:ext uri="{FF2B5EF4-FFF2-40B4-BE49-F238E27FC236}">
              <a16:creationId xmlns:a16="http://schemas.microsoft.com/office/drawing/2014/main" id="{00000000-0008-0000-0400-00008E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165</xdr:row>
      <xdr:rowOff>0</xdr:rowOff>
    </xdr:from>
    <xdr:to>
      <xdr:col>16</xdr:col>
      <xdr:colOff>114300</xdr:colOff>
      <xdr:row>166</xdr:row>
      <xdr:rowOff>45720</xdr:rowOff>
    </xdr:to>
    <xdr:sp macro="" textlink="">
      <xdr:nvSpPr>
        <xdr:cNvPr id="4239" name="Control 143" hidden="1">
          <a:extLst>
            <a:ext uri="{63B3BB69-23CF-44E3-9099-C40C66FF867C}">
              <a14:compatExt xmlns:a14="http://schemas.microsoft.com/office/drawing/2010/main" spid="_x0000_s4239"/>
            </a:ext>
            <a:ext uri="{FF2B5EF4-FFF2-40B4-BE49-F238E27FC236}">
              <a16:creationId xmlns:a16="http://schemas.microsoft.com/office/drawing/2014/main" id="{00000000-0008-0000-0400-00008F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166</xdr:row>
      <xdr:rowOff>0</xdr:rowOff>
    </xdr:from>
    <xdr:to>
      <xdr:col>16</xdr:col>
      <xdr:colOff>114300</xdr:colOff>
      <xdr:row>167</xdr:row>
      <xdr:rowOff>45720</xdr:rowOff>
    </xdr:to>
    <xdr:sp macro="" textlink="">
      <xdr:nvSpPr>
        <xdr:cNvPr id="4240" name="Control 144" hidden="1">
          <a:extLst>
            <a:ext uri="{63B3BB69-23CF-44E3-9099-C40C66FF867C}">
              <a14:compatExt xmlns:a14="http://schemas.microsoft.com/office/drawing/2010/main" spid="_x0000_s4240"/>
            </a:ext>
            <a:ext uri="{FF2B5EF4-FFF2-40B4-BE49-F238E27FC236}">
              <a16:creationId xmlns:a16="http://schemas.microsoft.com/office/drawing/2014/main" id="{00000000-0008-0000-0400-000090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167</xdr:row>
      <xdr:rowOff>0</xdr:rowOff>
    </xdr:from>
    <xdr:to>
      <xdr:col>16</xdr:col>
      <xdr:colOff>114300</xdr:colOff>
      <xdr:row>168</xdr:row>
      <xdr:rowOff>45720</xdr:rowOff>
    </xdr:to>
    <xdr:sp macro="" textlink="">
      <xdr:nvSpPr>
        <xdr:cNvPr id="4241" name="Control 145" hidden="1">
          <a:extLst>
            <a:ext uri="{63B3BB69-23CF-44E3-9099-C40C66FF867C}">
              <a14:compatExt xmlns:a14="http://schemas.microsoft.com/office/drawing/2010/main" spid="_x0000_s4241"/>
            </a:ext>
            <a:ext uri="{FF2B5EF4-FFF2-40B4-BE49-F238E27FC236}">
              <a16:creationId xmlns:a16="http://schemas.microsoft.com/office/drawing/2014/main" id="{00000000-0008-0000-0400-000091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168</xdr:row>
      <xdr:rowOff>0</xdr:rowOff>
    </xdr:from>
    <xdr:to>
      <xdr:col>16</xdr:col>
      <xdr:colOff>114300</xdr:colOff>
      <xdr:row>169</xdr:row>
      <xdr:rowOff>45720</xdr:rowOff>
    </xdr:to>
    <xdr:sp macro="" textlink="">
      <xdr:nvSpPr>
        <xdr:cNvPr id="4242" name="Control 146" hidden="1">
          <a:extLst>
            <a:ext uri="{63B3BB69-23CF-44E3-9099-C40C66FF867C}">
              <a14:compatExt xmlns:a14="http://schemas.microsoft.com/office/drawing/2010/main" spid="_x0000_s4242"/>
            </a:ext>
            <a:ext uri="{FF2B5EF4-FFF2-40B4-BE49-F238E27FC236}">
              <a16:creationId xmlns:a16="http://schemas.microsoft.com/office/drawing/2014/main" id="{00000000-0008-0000-0400-000092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1</xdr:col>
      <xdr:colOff>22860</xdr:colOff>
      <xdr:row>171</xdr:row>
      <xdr:rowOff>121920</xdr:rowOff>
    </xdr:to>
    <xdr:sp macro="" textlink="">
      <xdr:nvSpPr>
        <xdr:cNvPr id="4243" name="Control 147" hidden="1">
          <a:extLst>
            <a:ext uri="{63B3BB69-23CF-44E3-9099-C40C66FF867C}">
              <a14:compatExt xmlns:a14="http://schemas.microsoft.com/office/drawing/2010/main" spid="_x0000_s4243"/>
            </a:ext>
            <a:ext uri="{FF2B5EF4-FFF2-40B4-BE49-F238E27FC236}">
              <a16:creationId xmlns:a16="http://schemas.microsoft.com/office/drawing/2014/main" id="{00000000-0008-0000-0400-000093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171</xdr:row>
      <xdr:rowOff>0</xdr:rowOff>
    </xdr:from>
    <xdr:to>
      <xdr:col>16</xdr:col>
      <xdr:colOff>114300</xdr:colOff>
      <xdr:row>172</xdr:row>
      <xdr:rowOff>45720</xdr:rowOff>
    </xdr:to>
    <xdr:sp macro="" textlink="">
      <xdr:nvSpPr>
        <xdr:cNvPr id="4244" name="Control 148" hidden="1">
          <a:extLst>
            <a:ext uri="{63B3BB69-23CF-44E3-9099-C40C66FF867C}">
              <a14:compatExt xmlns:a14="http://schemas.microsoft.com/office/drawing/2010/main" spid="_x0000_s4244"/>
            </a:ext>
            <a:ext uri="{FF2B5EF4-FFF2-40B4-BE49-F238E27FC236}">
              <a16:creationId xmlns:a16="http://schemas.microsoft.com/office/drawing/2014/main" id="{00000000-0008-0000-0400-000094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173</xdr:row>
      <xdr:rowOff>0</xdr:rowOff>
    </xdr:from>
    <xdr:to>
      <xdr:col>1</xdr:col>
      <xdr:colOff>22860</xdr:colOff>
      <xdr:row>174</xdr:row>
      <xdr:rowOff>121920</xdr:rowOff>
    </xdr:to>
    <xdr:sp macro="" textlink="">
      <xdr:nvSpPr>
        <xdr:cNvPr id="4245" name="Control 149" hidden="1">
          <a:extLst>
            <a:ext uri="{63B3BB69-23CF-44E3-9099-C40C66FF867C}">
              <a14:compatExt xmlns:a14="http://schemas.microsoft.com/office/drawing/2010/main" spid="_x0000_s4245"/>
            </a:ext>
            <a:ext uri="{FF2B5EF4-FFF2-40B4-BE49-F238E27FC236}">
              <a16:creationId xmlns:a16="http://schemas.microsoft.com/office/drawing/2014/main" id="{00000000-0008-0000-0400-000095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174</xdr:row>
      <xdr:rowOff>0</xdr:rowOff>
    </xdr:from>
    <xdr:to>
      <xdr:col>16</xdr:col>
      <xdr:colOff>114300</xdr:colOff>
      <xdr:row>175</xdr:row>
      <xdr:rowOff>45720</xdr:rowOff>
    </xdr:to>
    <xdr:sp macro="" textlink="">
      <xdr:nvSpPr>
        <xdr:cNvPr id="4246" name="Control 150" hidden="1">
          <a:extLst>
            <a:ext uri="{63B3BB69-23CF-44E3-9099-C40C66FF867C}">
              <a14:compatExt xmlns:a14="http://schemas.microsoft.com/office/drawing/2010/main" spid="_x0000_s4246"/>
            </a:ext>
            <a:ext uri="{FF2B5EF4-FFF2-40B4-BE49-F238E27FC236}">
              <a16:creationId xmlns:a16="http://schemas.microsoft.com/office/drawing/2014/main" id="{00000000-0008-0000-0400-000096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175</xdr:row>
      <xdr:rowOff>0</xdr:rowOff>
    </xdr:from>
    <xdr:to>
      <xdr:col>16</xdr:col>
      <xdr:colOff>114300</xdr:colOff>
      <xdr:row>176</xdr:row>
      <xdr:rowOff>45720</xdr:rowOff>
    </xdr:to>
    <xdr:sp macro="" textlink="">
      <xdr:nvSpPr>
        <xdr:cNvPr id="4247" name="Control 151" hidden="1">
          <a:extLst>
            <a:ext uri="{63B3BB69-23CF-44E3-9099-C40C66FF867C}">
              <a14:compatExt xmlns:a14="http://schemas.microsoft.com/office/drawing/2010/main" spid="_x0000_s4247"/>
            </a:ext>
            <a:ext uri="{FF2B5EF4-FFF2-40B4-BE49-F238E27FC236}">
              <a16:creationId xmlns:a16="http://schemas.microsoft.com/office/drawing/2014/main" id="{00000000-0008-0000-0400-000097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176</xdr:row>
      <xdr:rowOff>0</xdr:rowOff>
    </xdr:from>
    <xdr:to>
      <xdr:col>16</xdr:col>
      <xdr:colOff>114300</xdr:colOff>
      <xdr:row>177</xdr:row>
      <xdr:rowOff>45720</xdr:rowOff>
    </xdr:to>
    <xdr:sp macro="" textlink="">
      <xdr:nvSpPr>
        <xdr:cNvPr id="4248" name="Control 152" hidden="1">
          <a:extLst>
            <a:ext uri="{63B3BB69-23CF-44E3-9099-C40C66FF867C}">
              <a14:compatExt xmlns:a14="http://schemas.microsoft.com/office/drawing/2010/main" spid="_x0000_s4248"/>
            </a:ext>
            <a:ext uri="{FF2B5EF4-FFF2-40B4-BE49-F238E27FC236}">
              <a16:creationId xmlns:a16="http://schemas.microsoft.com/office/drawing/2014/main" id="{00000000-0008-0000-0400-000098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177</xdr:row>
      <xdr:rowOff>0</xdr:rowOff>
    </xdr:from>
    <xdr:to>
      <xdr:col>16</xdr:col>
      <xdr:colOff>114300</xdr:colOff>
      <xdr:row>178</xdr:row>
      <xdr:rowOff>45720</xdr:rowOff>
    </xdr:to>
    <xdr:sp macro="" textlink="">
      <xdr:nvSpPr>
        <xdr:cNvPr id="4249" name="Control 153" hidden="1">
          <a:extLst>
            <a:ext uri="{63B3BB69-23CF-44E3-9099-C40C66FF867C}">
              <a14:compatExt xmlns:a14="http://schemas.microsoft.com/office/drawing/2010/main" spid="_x0000_s4249"/>
            </a:ext>
            <a:ext uri="{FF2B5EF4-FFF2-40B4-BE49-F238E27FC236}">
              <a16:creationId xmlns:a16="http://schemas.microsoft.com/office/drawing/2014/main" id="{00000000-0008-0000-0400-000099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179</xdr:row>
      <xdr:rowOff>0</xdr:rowOff>
    </xdr:from>
    <xdr:to>
      <xdr:col>1</xdr:col>
      <xdr:colOff>22860</xdr:colOff>
      <xdr:row>180</xdr:row>
      <xdr:rowOff>121920</xdr:rowOff>
    </xdr:to>
    <xdr:sp macro="" textlink="">
      <xdr:nvSpPr>
        <xdr:cNvPr id="4250" name="Control 154" hidden="1">
          <a:extLst>
            <a:ext uri="{63B3BB69-23CF-44E3-9099-C40C66FF867C}">
              <a14:compatExt xmlns:a14="http://schemas.microsoft.com/office/drawing/2010/main" spid="_x0000_s4250"/>
            </a:ext>
            <a:ext uri="{FF2B5EF4-FFF2-40B4-BE49-F238E27FC236}">
              <a16:creationId xmlns:a16="http://schemas.microsoft.com/office/drawing/2014/main" id="{00000000-0008-0000-0400-00009A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180</xdr:row>
      <xdr:rowOff>0</xdr:rowOff>
    </xdr:from>
    <xdr:to>
      <xdr:col>16</xdr:col>
      <xdr:colOff>114300</xdr:colOff>
      <xdr:row>181</xdr:row>
      <xdr:rowOff>45720</xdr:rowOff>
    </xdr:to>
    <xdr:sp macro="" textlink="">
      <xdr:nvSpPr>
        <xdr:cNvPr id="4251" name="Control 155" hidden="1">
          <a:extLst>
            <a:ext uri="{63B3BB69-23CF-44E3-9099-C40C66FF867C}">
              <a14:compatExt xmlns:a14="http://schemas.microsoft.com/office/drawing/2010/main" spid="_x0000_s4251"/>
            </a:ext>
            <a:ext uri="{FF2B5EF4-FFF2-40B4-BE49-F238E27FC236}">
              <a16:creationId xmlns:a16="http://schemas.microsoft.com/office/drawing/2014/main" id="{00000000-0008-0000-0400-00009B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181</xdr:row>
      <xdr:rowOff>0</xdr:rowOff>
    </xdr:from>
    <xdr:to>
      <xdr:col>16</xdr:col>
      <xdr:colOff>114300</xdr:colOff>
      <xdr:row>182</xdr:row>
      <xdr:rowOff>45720</xdr:rowOff>
    </xdr:to>
    <xdr:sp macro="" textlink="">
      <xdr:nvSpPr>
        <xdr:cNvPr id="4252" name="Control 156" hidden="1">
          <a:extLst>
            <a:ext uri="{63B3BB69-23CF-44E3-9099-C40C66FF867C}">
              <a14:compatExt xmlns:a14="http://schemas.microsoft.com/office/drawing/2010/main" spid="_x0000_s4252"/>
            </a:ext>
            <a:ext uri="{FF2B5EF4-FFF2-40B4-BE49-F238E27FC236}">
              <a16:creationId xmlns:a16="http://schemas.microsoft.com/office/drawing/2014/main" id="{00000000-0008-0000-0400-00009C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1</xdr:col>
      <xdr:colOff>22860</xdr:colOff>
      <xdr:row>184</xdr:row>
      <xdr:rowOff>121920</xdr:rowOff>
    </xdr:to>
    <xdr:sp macro="" textlink="">
      <xdr:nvSpPr>
        <xdr:cNvPr id="4253" name="Control 157" hidden="1">
          <a:extLst>
            <a:ext uri="{63B3BB69-23CF-44E3-9099-C40C66FF867C}">
              <a14:compatExt xmlns:a14="http://schemas.microsoft.com/office/drawing/2010/main" spid="_x0000_s4253"/>
            </a:ext>
            <a:ext uri="{FF2B5EF4-FFF2-40B4-BE49-F238E27FC236}">
              <a16:creationId xmlns:a16="http://schemas.microsoft.com/office/drawing/2014/main" id="{00000000-0008-0000-0400-00009D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184</xdr:row>
      <xdr:rowOff>0</xdr:rowOff>
    </xdr:from>
    <xdr:to>
      <xdr:col>16</xdr:col>
      <xdr:colOff>114300</xdr:colOff>
      <xdr:row>185</xdr:row>
      <xdr:rowOff>45720</xdr:rowOff>
    </xdr:to>
    <xdr:sp macro="" textlink="">
      <xdr:nvSpPr>
        <xdr:cNvPr id="4254" name="Control 158" hidden="1">
          <a:extLst>
            <a:ext uri="{63B3BB69-23CF-44E3-9099-C40C66FF867C}">
              <a14:compatExt xmlns:a14="http://schemas.microsoft.com/office/drawing/2010/main" spid="_x0000_s4254"/>
            </a:ext>
            <a:ext uri="{FF2B5EF4-FFF2-40B4-BE49-F238E27FC236}">
              <a16:creationId xmlns:a16="http://schemas.microsoft.com/office/drawing/2014/main" id="{00000000-0008-0000-0400-00009E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185</xdr:row>
      <xdr:rowOff>0</xdr:rowOff>
    </xdr:from>
    <xdr:to>
      <xdr:col>16</xdr:col>
      <xdr:colOff>114300</xdr:colOff>
      <xdr:row>186</xdr:row>
      <xdr:rowOff>45720</xdr:rowOff>
    </xdr:to>
    <xdr:sp macro="" textlink="">
      <xdr:nvSpPr>
        <xdr:cNvPr id="4255" name="Control 159" hidden="1">
          <a:extLst>
            <a:ext uri="{63B3BB69-23CF-44E3-9099-C40C66FF867C}">
              <a14:compatExt xmlns:a14="http://schemas.microsoft.com/office/drawing/2010/main" spid="_x0000_s4255"/>
            </a:ext>
            <a:ext uri="{FF2B5EF4-FFF2-40B4-BE49-F238E27FC236}">
              <a16:creationId xmlns:a16="http://schemas.microsoft.com/office/drawing/2014/main" id="{00000000-0008-0000-0400-00009F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187</xdr:row>
      <xdr:rowOff>0</xdr:rowOff>
    </xdr:from>
    <xdr:to>
      <xdr:col>1</xdr:col>
      <xdr:colOff>22860</xdr:colOff>
      <xdr:row>188</xdr:row>
      <xdr:rowOff>121920</xdr:rowOff>
    </xdr:to>
    <xdr:sp macro="" textlink="">
      <xdr:nvSpPr>
        <xdr:cNvPr id="4256" name="Control 160" hidden="1">
          <a:extLst>
            <a:ext uri="{63B3BB69-23CF-44E3-9099-C40C66FF867C}">
              <a14:compatExt xmlns:a14="http://schemas.microsoft.com/office/drawing/2010/main" spid="_x0000_s4256"/>
            </a:ext>
            <a:ext uri="{FF2B5EF4-FFF2-40B4-BE49-F238E27FC236}">
              <a16:creationId xmlns:a16="http://schemas.microsoft.com/office/drawing/2014/main" id="{00000000-0008-0000-0400-0000A0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188</xdr:row>
      <xdr:rowOff>0</xdr:rowOff>
    </xdr:from>
    <xdr:to>
      <xdr:col>16</xdr:col>
      <xdr:colOff>114300</xdr:colOff>
      <xdr:row>189</xdr:row>
      <xdr:rowOff>45720</xdr:rowOff>
    </xdr:to>
    <xdr:sp macro="" textlink="">
      <xdr:nvSpPr>
        <xdr:cNvPr id="4257" name="Control 161" hidden="1">
          <a:extLst>
            <a:ext uri="{63B3BB69-23CF-44E3-9099-C40C66FF867C}">
              <a14:compatExt xmlns:a14="http://schemas.microsoft.com/office/drawing/2010/main" spid="_x0000_s4257"/>
            </a:ext>
            <a:ext uri="{FF2B5EF4-FFF2-40B4-BE49-F238E27FC236}">
              <a16:creationId xmlns:a16="http://schemas.microsoft.com/office/drawing/2014/main" id="{00000000-0008-0000-0400-0000A1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189</xdr:row>
      <xdr:rowOff>0</xdr:rowOff>
    </xdr:from>
    <xdr:to>
      <xdr:col>16</xdr:col>
      <xdr:colOff>114300</xdr:colOff>
      <xdr:row>190</xdr:row>
      <xdr:rowOff>45720</xdr:rowOff>
    </xdr:to>
    <xdr:sp macro="" textlink="">
      <xdr:nvSpPr>
        <xdr:cNvPr id="4258" name="Control 162" hidden="1">
          <a:extLst>
            <a:ext uri="{63B3BB69-23CF-44E3-9099-C40C66FF867C}">
              <a14:compatExt xmlns:a14="http://schemas.microsoft.com/office/drawing/2010/main" spid="_x0000_s4258"/>
            </a:ext>
            <a:ext uri="{FF2B5EF4-FFF2-40B4-BE49-F238E27FC236}">
              <a16:creationId xmlns:a16="http://schemas.microsoft.com/office/drawing/2014/main" id="{00000000-0008-0000-0400-0000A2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1</xdr:col>
      <xdr:colOff>22860</xdr:colOff>
      <xdr:row>192</xdr:row>
      <xdr:rowOff>121920</xdr:rowOff>
    </xdr:to>
    <xdr:sp macro="" textlink="">
      <xdr:nvSpPr>
        <xdr:cNvPr id="4259" name="Control 163" hidden="1">
          <a:extLst>
            <a:ext uri="{63B3BB69-23CF-44E3-9099-C40C66FF867C}">
              <a14:compatExt xmlns:a14="http://schemas.microsoft.com/office/drawing/2010/main" spid="_x0000_s4259"/>
            </a:ext>
            <a:ext uri="{FF2B5EF4-FFF2-40B4-BE49-F238E27FC236}">
              <a16:creationId xmlns:a16="http://schemas.microsoft.com/office/drawing/2014/main" id="{00000000-0008-0000-0400-0000A3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192</xdr:row>
      <xdr:rowOff>0</xdr:rowOff>
    </xdr:from>
    <xdr:to>
      <xdr:col>16</xdr:col>
      <xdr:colOff>114300</xdr:colOff>
      <xdr:row>193</xdr:row>
      <xdr:rowOff>45720</xdr:rowOff>
    </xdr:to>
    <xdr:sp macro="" textlink="">
      <xdr:nvSpPr>
        <xdr:cNvPr id="4260" name="Control 164" hidden="1">
          <a:extLst>
            <a:ext uri="{63B3BB69-23CF-44E3-9099-C40C66FF867C}">
              <a14:compatExt xmlns:a14="http://schemas.microsoft.com/office/drawing/2010/main" spid="_x0000_s4260"/>
            </a:ext>
            <a:ext uri="{FF2B5EF4-FFF2-40B4-BE49-F238E27FC236}">
              <a16:creationId xmlns:a16="http://schemas.microsoft.com/office/drawing/2014/main" id="{00000000-0008-0000-0400-0000A4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193</xdr:row>
      <xdr:rowOff>0</xdr:rowOff>
    </xdr:from>
    <xdr:to>
      <xdr:col>16</xdr:col>
      <xdr:colOff>114300</xdr:colOff>
      <xdr:row>194</xdr:row>
      <xdr:rowOff>45720</xdr:rowOff>
    </xdr:to>
    <xdr:sp macro="" textlink="">
      <xdr:nvSpPr>
        <xdr:cNvPr id="4261" name="Control 165" hidden="1">
          <a:extLst>
            <a:ext uri="{63B3BB69-23CF-44E3-9099-C40C66FF867C}">
              <a14:compatExt xmlns:a14="http://schemas.microsoft.com/office/drawing/2010/main" spid="_x0000_s4261"/>
            </a:ext>
            <a:ext uri="{FF2B5EF4-FFF2-40B4-BE49-F238E27FC236}">
              <a16:creationId xmlns:a16="http://schemas.microsoft.com/office/drawing/2014/main" id="{00000000-0008-0000-0400-0000A5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195</xdr:row>
      <xdr:rowOff>0</xdr:rowOff>
    </xdr:from>
    <xdr:to>
      <xdr:col>1</xdr:col>
      <xdr:colOff>22860</xdr:colOff>
      <xdr:row>196</xdr:row>
      <xdr:rowOff>121920</xdr:rowOff>
    </xdr:to>
    <xdr:sp macro="" textlink="">
      <xdr:nvSpPr>
        <xdr:cNvPr id="4262" name="Control 166" hidden="1">
          <a:extLst>
            <a:ext uri="{63B3BB69-23CF-44E3-9099-C40C66FF867C}">
              <a14:compatExt xmlns:a14="http://schemas.microsoft.com/office/drawing/2010/main" spid="_x0000_s4262"/>
            </a:ext>
            <a:ext uri="{FF2B5EF4-FFF2-40B4-BE49-F238E27FC236}">
              <a16:creationId xmlns:a16="http://schemas.microsoft.com/office/drawing/2014/main" id="{00000000-0008-0000-0400-0000A6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196</xdr:row>
      <xdr:rowOff>0</xdr:rowOff>
    </xdr:from>
    <xdr:to>
      <xdr:col>16</xdr:col>
      <xdr:colOff>114300</xdr:colOff>
      <xdr:row>197</xdr:row>
      <xdr:rowOff>45720</xdr:rowOff>
    </xdr:to>
    <xdr:sp macro="" textlink="">
      <xdr:nvSpPr>
        <xdr:cNvPr id="4263" name="Control 167" hidden="1">
          <a:extLst>
            <a:ext uri="{63B3BB69-23CF-44E3-9099-C40C66FF867C}">
              <a14:compatExt xmlns:a14="http://schemas.microsoft.com/office/drawing/2010/main" spid="_x0000_s4263"/>
            </a:ext>
            <a:ext uri="{FF2B5EF4-FFF2-40B4-BE49-F238E27FC236}">
              <a16:creationId xmlns:a16="http://schemas.microsoft.com/office/drawing/2014/main" id="{00000000-0008-0000-0400-0000A7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198</xdr:row>
      <xdr:rowOff>0</xdr:rowOff>
    </xdr:from>
    <xdr:to>
      <xdr:col>1</xdr:col>
      <xdr:colOff>22860</xdr:colOff>
      <xdr:row>199</xdr:row>
      <xdr:rowOff>121920</xdr:rowOff>
    </xdr:to>
    <xdr:sp macro="" textlink="">
      <xdr:nvSpPr>
        <xdr:cNvPr id="4264" name="Control 168" hidden="1">
          <a:extLst>
            <a:ext uri="{63B3BB69-23CF-44E3-9099-C40C66FF867C}">
              <a14:compatExt xmlns:a14="http://schemas.microsoft.com/office/drawing/2010/main" spid="_x0000_s4264"/>
            </a:ext>
            <a:ext uri="{FF2B5EF4-FFF2-40B4-BE49-F238E27FC236}">
              <a16:creationId xmlns:a16="http://schemas.microsoft.com/office/drawing/2014/main" id="{00000000-0008-0000-0400-0000A8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199</xdr:row>
      <xdr:rowOff>0</xdr:rowOff>
    </xdr:from>
    <xdr:to>
      <xdr:col>16</xdr:col>
      <xdr:colOff>114300</xdr:colOff>
      <xdr:row>200</xdr:row>
      <xdr:rowOff>45720</xdr:rowOff>
    </xdr:to>
    <xdr:sp macro="" textlink="">
      <xdr:nvSpPr>
        <xdr:cNvPr id="4265" name="Control 169" hidden="1">
          <a:extLst>
            <a:ext uri="{63B3BB69-23CF-44E3-9099-C40C66FF867C}">
              <a14:compatExt xmlns:a14="http://schemas.microsoft.com/office/drawing/2010/main" spid="_x0000_s4265"/>
            </a:ext>
            <a:ext uri="{FF2B5EF4-FFF2-40B4-BE49-F238E27FC236}">
              <a16:creationId xmlns:a16="http://schemas.microsoft.com/office/drawing/2014/main" id="{00000000-0008-0000-0400-0000A9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200</xdr:row>
      <xdr:rowOff>0</xdr:rowOff>
    </xdr:from>
    <xdr:to>
      <xdr:col>16</xdr:col>
      <xdr:colOff>114300</xdr:colOff>
      <xdr:row>201</xdr:row>
      <xdr:rowOff>45720</xdr:rowOff>
    </xdr:to>
    <xdr:sp macro="" textlink="">
      <xdr:nvSpPr>
        <xdr:cNvPr id="4266" name="Control 170" hidden="1">
          <a:extLst>
            <a:ext uri="{63B3BB69-23CF-44E3-9099-C40C66FF867C}">
              <a14:compatExt xmlns:a14="http://schemas.microsoft.com/office/drawing/2010/main" spid="_x0000_s4266"/>
            </a:ext>
            <a:ext uri="{FF2B5EF4-FFF2-40B4-BE49-F238E27FC236}">
              <a16:creationId xmlns:a16="http://schemas.microsoft.com/office/drawing/2014/main" id="{00000000-0008-0000-0400-0000AA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202</xdr:row>
      <xdr:rowOff>0</xdr:rowOff>
    </xdr:from>
    <xdr:to>
      <xdr:col>1</xdr:col>
      <xdr:colOff>22860</xdr:colOff>
      <xdr:row>203</xdr:row>
      <xdr:rowOff>121920</xdr:rowOff>
    </xdr:to>
    <xdr:sp macro="" textlink="">
      <xdr:nvSpPr>
        <xdr:cNvPr id="4267" name="Control 171" hidden="1">
          <a:extLst>
            <a:ext uri="{63B3BB69-23CF-44E3-9099-C40C66FF867C}">
              <a14:compatExt xmlns:a14="http://schemas.microsoft.com/office/drawing/2010/main" spid="_x0000_s4267"/>
            </a:ext>
            <a:ext uri="{FF2B5EF4-FFF2-40B4-BE49-F238E27FC236}">
              <a16:creationId xmlns:a16="http://schemas.microsoft.com/office/drawing/2014/main" id="{00000000-0008-0000-0400-0000AB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203</xdr:row>
      <xdr:rowOff>0</xdr:rowOff>
    </xdr:from>
    <xdr:to>
      <xdr:col>16</xdr:col>
      <xdr:colOff>114300</xdr:colOff>
      <xdr:row>204</xdr:row>
      <xdr:rowOff>45720</xdr:rowOff>
    </xdr:to>
    <xdr:sp macro="" textlink="">
      <xdr:nvSpPr>
        <xdr:cNvPr id="4268" name="Control 172" hidden="1">
          <a:extLst>
            <a:ext uri="{63B3BB69-23CF-44E3-9099-C40C66FF867C}">
              <a14:compatExt xmlns:a14="http://schemas.microsoft.com/office/drawing/2010/main" spid="_x0000_s4268"/>
            </a:ext>
            <a:ext uri="{FF2B5EF4-FFF2-40B4-BE49-F238E27FC236}">
              <a16:creationId xmlns:a16="http://schemas.microsoft.com/office/drawing/2014/main" id="{00000000-0008-0000-0400-0000AC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205</xdr:row>
      <xdr:rowOff>0</xdr:rowOff>
    </xdr:from>
    <xdr:to>
      <xdr:col>1</xdr:col>
      <xdr:colOff>22860</xdr:colOff>
      <xdr:row>206</xdr:row>
      <xdr:rowOff>121920</xdr:rowOff>
    </xdr:to>
    <xdr:sp macro="" textlink="">
      <xdr:nvSpPr>
        <xdr:cNvPr id="4269" name="Control 173" hidden="1">
          <a:extLst>
            <a:ext uri="{63B3BB69-23CF-44E3-9099-C40C66FF867C}">
              <a14:compatExt xmlns:a14="http://schemas.microsoft.com/office/drawing/2010/main" spid="_x0000_s4269"/>
            </a:ext>
            <a:ext uri="{FF2B5EF4-FFF2-40B4-BE49-F238E27FC236}">
              <a16:creationId xmlns:a16="http://schemas.microsoft.com/office/drawing/2014/main" id="{00000000-0008-0000-0400-0000AD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206</xdr:row>
      <xdr:rowOff>0</xdr:rowOff>
    </xdr:from>
    <xdr:to>
      <xdr:col>16</xdr:col>
      <xdr:colOff>114300</xdr:colOff>
      <xdr:row>207</xdr:row>
      <xdr:rowOff>45720</xdr:rowOff>
    </xdr:to>
    <xdr:sp macro="" textlink="">
      <xdr:nvSpPr>
        <xdr:cNvPr id="4270" name="Control 174" hidden="1">
          <a:extLst>
            <a:ext uri="{63B3BB69-23CF-44E3-9099-C40C66FF867C}">
              <a14:compatExt xmlns:a14="http://schemas.microsoft.com/office/drawing/2010/main" spid="_x0000_s4270"/>
            </a:ext>
            <a:ext uri="{FF2B5EF4-FFF2-40B4-BE49-F238E27FC236}">
              <a16:creationId xmlns:a16="http://schemas.microsoft.com/office/drawing/2014/main" id="{00000000-0008-0000-0400-0000AE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208</xdr:row>
      <xdr:rowOff>0</xdr:rowOff>
    </xdr:from>
    <xdr:to>
      <xdr:col>1</xdr:col>
      <xdr:colOff>22860</xdr:colOff>
      <xdr:row>209</xdr:row>
      <xdr:rowOff>121920</xdr:rowOff>
    </xdr:to>
    <xdr:sp macro="" textlink="">
      <xdr:nvSpPr>
        <xdr:cNvPr id="4271" name="Control 175" hidden="1">
          <a:extLst>
            <a:ext uri="{63B3BB69-23CF-44E3-9099-C40C66FF867C}">
              <a14:compatExt xmlns:a14="http://schemas.microsoft.com/office/drawing/2010/main" spid="_x0000_s4271"/>
            </a:ext>
            <a:ext uri="{FF2B5EF4-FFF2-40B4-BE49-F238E27FC236}">
              <a16:creationId xmlns:a16="http://schemas.microsoft.com/office/drawing/2014/main" id="{00000000-0008-0000-0400-0000AF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209</xdr:row>
      <xdr:rowOff>0</xdr:rowOff>
    </xdr:from>
    <xdr:to>
      <xdr:col>16</xdr:col>
      <xdr:colOff>114300</xdr:colOff>
      <xdr:row>210</xdr:row>
      <xdr:rowOff>45720</xdr:rowOff>
    </xdr:to>
    <xdr:sp macro="" textlink="">
      <xdr:nvSpPr>
        <xdr:cNvPr id="4272" name="Control 176" hidden="1">
          <a:extLst>
            <a:ext uri="{63B3BB69-23CF-44E3-9099-C40C66FF867C}">
              <a14:compatExt xmlns:a14="http://schemas.microsoft.com/office/drawing/2010/main" spid="_x0000_s4272"/>
            </a:ext>
            <a:ext uri="{FF2B5EF4-FFF2-40B4-BE49-F238E27FC236}">
              <a16:creationId xmlns:a16="http://schemas.microsoft.com/office/drawing/2014/main" id="{00000000-0008-0000-0400-0000B0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210</xdr:row>
      <xdr:rowOff>0</xdr:rowOff>
    </xdr:from>
    <xdr:to>
      <xdr:col>16</xdr:col>
      <xdr:colOff>114300</xdr:colOff>
      <xdr:row>211</xdr:row>
      <xdr:rowOff>45720</xdr:rowOff>
    </xdr:to>
    <xdr:sp macro="" textlink="">
      <xdr:nvSpPr>
        <xdr:cNvPr id="4273" name="Control 177" hidden="1">
          <a:extLst>
            <a:ext uri="{63B3BB69-23CF-44E3-9099-C40C66FF867C}">
              <a14:compatExt xmlns:a14="http://schemas.microsoft.com/office/drawing/2010/main" spid="_x0000_s4273"/>
            </a:ext>
            <a:ext uri="{FF2B5EF4-FFF2-40B4-BE49-F238E27FC236}">
              <a16:creationId xmlns:a16="http://schemas.microsoft.com/office/drawing/2014/main" id="{00000000-0008-0000-0400-0000B1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1</xdr:col>
      <xdr:colOff>22860</xdr:colOff>
      <xdr:row>213</xdr:row>
      <xdr:rowOff>121920</xdr:rowOff>
    </xdr:to>
    <xdr:sp macro="" textlink="">
      <xdr:nvSpPr>
        <xdr:cNvPr id="4274" name="Control 178" hidden="1">
          <a:extLst>
            <a:ext uri="{63B3BB69-23CF-44E3-9099-C40C66FF867C}">
              <a14:compatExt xmlns:a14="http://schemas.microsoft.com/office/drawing/2010/main" spid="_x0000_s4274"/>
            </a:ext>
            <a:ext uri="{FF2B5EF4-FFF2-40B4-BE49-F238E27FC236}">
              <a16:creationId xmlns:a16="http://schemas.microsoft.com/office/drawing/2014/main" id="{00000000-0008-0000-0400-0000B2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213</xdr:row>
      <xdr:rowOff>0</xdr:rowOff>
    </xdr:from>
    <xdr:to>
      <xdr:col>16</xdr:col>
      <xdr:colOff>114300</xdr:colOff>
      <xdr:row>214</xdr:row>
      <xdr:rowOff>45720</xdr:rowOff>
    </xdr:to>
    <xdr:sp macro="" textlink="">
      <xdr:nvSpPr>
        <xdr:cNvPr id="4275" name="Control 179" hidden="1">
          <a:extLst>
            <a:ext uri="{63B3BB69-23CF-44E3-9099-C40C66FF867C}">
              <a14:compatExt xmlns:a14="http://schemas.microsoft.com/office/drawing/2010/main" spid="_x0000_s4275"/>
            </a:ext>
            <a:ext uri="{FF2B5EF4-FFF2-40B4-BE49-F238E27FC236}">
              <a16:creationId xmlns:a16="http://schemas.microsoft.com/office/drawing/2014/main" id="{00000000-0008-0000-0400-0000B3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214</xdr:row>
      <xdr:rowOff>0</xdr:rowOff>
    </xdr:from>
    <xdr:to>
      <xdr:col>16</xdr:col>
      <xdr:colOff>114300</xdr:colOff>
      <xdr:row>215</xdr:row>
      <xdr:rowOff>45720</xdr:rowOff>
    </xdr:to>
    <xdr:sp macro="" textlink="">
      <xdr:nvSpPr>
        <xdr:cNvPr id="4276" name="Control 180" hidden="1">
          <a:extLst>
            <a:ext uri="{63B3BB69-23CF-44E3-9099-C40C66FF867C}">
              <a14:compatExt xmlns:a14="http://schemas.microsoft.com/office/drawing/2010/main" spid="_x0000_s4276"/>
            </a:ext>
            <a:ext uri="{FF2B5EF4-FFF2-40B4-BE49-F238E27FC236}">
              <a16:creationId xmlns:a16="http://schemas.microsoft.com/office/drawing/2014/main" id="{00000000-0008-0000-0400-0000B4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214</xdr:row>
      <xdr:rowOff>0</xdr:rowOff>
    </xdr:from>
    <xdr:to>
      <xdr:col>16</xdr:col>
      <xdr:colOff>114300</xdr:colOff>
      <xdr:row>215</xdr:row>
      <xdr:rowOff>45720</xdr:rowOff>
    </xdr:to>
    <xdr:pic>
      <xdr:nvPicPr>
        <xdr:cNvPr id="2" name="Picture 180">
          <a:extLst>
            <a:ext uri="{FF2B5EF4-FFF2-40B4-BE49-F238E27FC236}">
              <a16:creationId xmlns:a16="http://schemas.microsoft.com/office/drawing/2014/main" id="{8C9AE934-8E70-CD60-6245-66FB7B29E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393039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213</xdr:row>
      <xdr:rowOff>0</xdr:rowOff>
    </xdr:from>
    <xdr:to>
      <xdr:col>16</xdr:col>
      <xdr:colOff>114300</xdr:colOff>
      <xdr:row>214</xdr:row>
      <xdr:rowOff>45720</xdr:rowOff>
    </xdr:to>
    <xdr:pic>
      <xdr:nvPicPr>
        <xdr:cNvPr id="3" name="Picture 179">
          <a:extLst>
            <a:ext uri="{FF2B5EF4-FFF2-40B4-BE49-F238E27FC236}">
              <a16:creationId xmlns:a16="http://schemas.microsoft.com/office/drawing/2014/main" id="{0860330C-8764-AB2C-0BD1-D0BD6E640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391210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1</xdr:col>
      <xdr:colOff>22860</xdr:colOff>
      <xdr:row>213</xdr:row>
      <xdr:rowOff>121920</xdr:rowOff>
    </xdr:to>
    <xdr:pic>
      <xdr:nvPicPr>
        <xdr:cNvPr id="4" name="Picture 178">
          <a:extLst>
            <a:ext uri="{FF2B5EF4-FFF2-40B4-BE49-F238E27FC236}">
              <a16:creationId xmlns:a16="http://schemas.microsoft.com/office/drawing/2014/main" id="{7123AB6A-B4BC-5174-3D64-FF3291727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93820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210</xdr:row>
      <xdr:rowOff>0</xdr:rowOff>
    </xdr:from>
    <xdr:to>
      <xdr:col>16</xdr:col>
      <xdr:colOff>114300</xdr:colOff>
      <xdr:row>211</xdr:row>
      <xdr:rowOff>45720</xdr:rowOff>
    </xdr:to>
    <xdr:pic>
      <xdr:nvPicPr>
        <xdr:cNvPr id="5" name="Picture 177">
          <a:extLst>
            <a:ext uri="{FF2B5EF4-FFF2-40B4-BE49-F238E27FC236}">
              <a16:creationId xmlns:a16="http://schemas.microsoft.com/office/drawing/2014/main" id="{D3C9EB9F-3764-F0EF-8D1A-D25A19D93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385724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209</xdr:row>
      <xdr:rowOff>0</xdr:rowOff>
    </xdr:from>
    <xdr:to>
      <xdr:col>16</xdr:col>
      <xdr:colOff>114300</xdr:colOff>
      <xdr:row>210</xdr:row>
      <xdr:rowOff>45720</xdr:rowOff>
    </xdr:to>
    <xdr:pic>
      <xdr:nvPicPr>
        <xdr:cNvPr id="6" name="Picture 176">
          <a:extLst>
            <a:ext uri="{FF2B5EF4-FFF2-40B4-BE49-F238E27FC236}">
              <a16:creationId xmlns:a16="http://schemas.microsoft.com/office/drawing/2014/main" id="{91FB4CAC-A29B-DD13-766B-94AD0C8CE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383895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1</xdr:col>
      <xdr:colOff>22860</xdr:colOff>
      <xdr:row>209</xdr:row>
      <xdr:rowOff>121920</xdr:rowOff>
    </xdr:to>
    <xdr:pic>
      <xdr:nvPicPr>
        <xdr:cNvPr id="7" name="Picture 175">
          <a:extLst>
            <a:ext uri="{FF2B5EF4-FFF2-40B4-BE49-F238E27FC236}">
              <a16:creationId xmlns:a16="http://schemas.microsoft.com/office/drawing/2014/main" id="{6AE96A8B-1490-C313-67C3-AA2EB571E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0668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206</xdr:row>
      <xdr:rowOff>0</xdr:rowOff>
    </xdr:from>
    <xdr:to>
      <xdr:col>16</xdr:col>
      <xdr:colOff>114300</xdr:colOff>
      <xdr:row>207</xdr:row>
      <xdr:rowOff>45720</xdr:rowOff>
    </xdr:to>
    <xdr:pic>
      <xdr:nvPicPr>
        <xdr:cNvPr id="8" name="Picture 174">
          <a:extLst>
            <a:ext uri="{FF2B5EF4-FFF2-40B4-BE49-F238E27FC236}">
              <a16:creationId xmlns:a16="http://schemas.microsoft.com/office/drawing/2014/main" id="{E3375F86-190A-94E9-676C-E5D1413DF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378409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1</xdr:col>
      <xdr:colOff>22860</xdr:colOff>
      <xdr:row>206</xdr:row>
      <xdr:rowOff>121920</xdr:rowOff>
    </xdr:to>
    <xdr:pic>
      <xdr:nvPicPr>
        <xdr:cNvPr id="9" name="Picture 173">
          <a:extLst>
            <a:ext uri="{FF2B5EF4-FFF2-40B4-BE49-F238E27FC236}">
              <a16:creationId xmlns:a16="http://schemas.microsoft.com/office/drawing/2014/main" id="{5B97896D-5E0B-D7F5-E5E9-EDF55A90C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5804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203</xdr:row>
      <xdr:rowOff>0</xdr:rowOff>
    </xdr:from>
    <xdr:to>
      <xdr:col>16</xdr:col>
      <xdr:colOff>114300</xdr:colOff>
      <xdr:row>204</xdr:row>
      <xdr:rowOff>45720</xdr:rowOff>
    </xdr:to>
    <xdr:pic>
      <xdr:nvPicPr>
        <xdr:cNvPr id="10" name="Picture 172">
          <a:extLst>
            <a:ext uri="{FF2B5EF4-FFF2-40B4-BE49-F238E27FC236}">
              <a16:creationId xmlns:a16="http://schemas.microsoft.com/office/drawing/2014/main" id="{9B331BEC-60B4-44A9-3D02-3A93123C5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372922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1</xdr:col>
      <xdr:colOff>22860</xdr:colOff>
      <xdr:row>203</xdr:row>
      <xdr:rowOff>121920</xdr:rowOff>
    </xdr:to>
    <xdr:pic>
      <xdr:nvPicPr>
        <xdr:cNvPr id="11" name="Picture 171">
          <a:extLst>
            <a:ext uri="{FF2B5EF4-FFF2-40B4-BE49-F238E27FC236}">
              <a16:creationId xmlns:a16="http://schemas.microsoft.com/office/drawing/2014/main" id="{7394B42E-3ED7-7DC7-2DFD-D28AAE7A4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0940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200</xdr:row>
      <xdr:rowOff>0</xdr:rowOff>
    </xdr:from>
    <xdr:to>
      <xdr:col>16</xdr:col>
      <xdr:colOff>114300</xdr:colOff>
      <xdr:row>201</xdr:row>
      <xdr:rowOff>45720</xdr:rowOff>
    </xdr:to>
    <xdr:pic>
      <xdr:nvPicPr>
        <xdr:cNvPr id="12" name="Picture 170">
          <a:extLst>
            <a:ext uri="{FF2B5EF4-FFF2-40B4-BE49-F238E27FC236}">
              <a16:creationId xmlns:a16="http://schemas.microsoft.com/office/drawing/2014/main" id="{C3B65ACA-241A-9823-30C9-BC12245B4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367436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199</xdr:row>
      <xdr:rowOff>0</xdr:rowOff>
    </xdr:from>
    <xdr:to>
      <xdr:col>16</xdr:col>
      <xdr:colOff>114300</xdr:colOff>
      <xdr:row>200</xdr:row>
      <xdr:rowOff>45720</xdr:rowOff>
    </xdr:to>
    <xdr:pic>
      <xdr:nvPicPr>
        <xdr:cNvPr id="13" name="Picture 169">
          <a:extLst>
            <a:ext uri="{FF2B5EF4-FFF2-40B4-BE49-F238E27FC236}">
              <a16:creationId xmlns:a16="http://schemas.microsoft.com/office/drawing/2014/main" id="{B9AF15E7-A556-1EC3-3D88-E477CC6C6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365607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1</xdr:col>
      <xdr:colOff>22860</xdr:colOff>
      <xdr:row>199</xdr:row>
      <xdr:rowOff>121920</xdr:rowOff>
    </xdr:to>
    <xdr:pic>
      <xdr:nvPicPr>
        <xdr:cNvPr id="14" name="Picture 168">
          <a:extLst>
            <a:ext uri="{FF2B5EF4-FFF2-40B4-BE49-F238E27FC236}">
              <a16:creationId xmlns:a16="http://schemas.microsoft.com/office/drawing/2014/main" id="{F8DF9CA5-E1B9-4434-49A8-CD6538705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7788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196</xdr:row>
      <xdr:rowOff>0</xdr:rowOff>
    </xdr:from>
    <xdr:to>
      <xdr:col>16</xdr:col>
      <xdr:colOff>114300</xdr:colOff>
      <xdr:row>197</xdr:row>
      <xdr:rowOff>45720</xdr:rowOff>
    </xdr:to>
    <xdr:pic>
      <xdr:nvPicPr>
        <xdr:cNvPr id="15" name="Picture 167">
          <a:extLst>
            <a:ext uri="{FF2B5EF4-FFF2-40B4-BE49-F238E27FC236}">
              <a16:creationId xmlns:a16="http://schemas.microsoft.com/office/drawing/2014/main" id="{25CA23D7-F66E-5DA5-A360-22F6A784D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360121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1</xdr:col>
      <xdr:colOff>22860</xdr:colOff>
      <xdr:row>196</xdr:row>
      <xdr:rowOff>121920</xdr:rowOff>
    </xdr:to>
    <xdr:pic>
      <xdr:nvPicPr>
        <xdr:cNvPr id="16" name="Picture 166">
          <a:extLst>
            <a:ext uri="{FF2B5EF4-FFF2-40B4-BE49-F238E27FC236}">
              <a16:creationId xmlns:a16="http://schemas.microsoft.com/office/drawing/2014/main" id="{EDEAD005-899B-3773-3AE3-5C83ED6E8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2924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193</xdr:row>
      <xdr:rowOff>0</xdr:rowOff>
    </xdr:from>
    <xdr:to>
      <xdr:col>16</xdr:col>
      <xdr:colOff>114300</xdr:colOff>
      <xdr:row>194</xdr:row>
      <xdr:rowOff>45720</xdr:rowOff>
    </xdr:to>
    <xdr:pic>
      <xdr:nvPicPr>
        <xdr:cNvPr id="17" name="Picture 165">
          <a:extLst>
            <a:ext uri="{FF2B5EF4-FFF2-40B4-BE49-F238E27FC236}">
              <a16:creationId xmlns:a16="http://schemas.microsoft.com/office/drawing/2014/main" id="{8A442752-9C56-CC38-F6E3-935465C01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354634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192</xdr:row>
      <xdr:rowOff>0</xdr:rowOff>
    </xdr:from>
    <xdr:to>
      <xdr:col>16</xdr:col>
      <xdr:colOff>114300</xdr:colOff>
      <xdr:row>193</xdr:row>
      <xdr:rowOff>45720</xdr:rowOff>
    </xdr:to>
    <xdr:pic>
      <xdr:nvPicPr>
        <xdr:cNvPr id="18" name="Picture 164">
          <a:extLst>
            <a:ext uri="{FF2B5EF4-FFF2-40B4-BE49-F238E27FC236}">
              <a16:creationId xmlns:a16="http://schemas.microsoft.com/office/drawing/2014/main" id="{8477BD44-DFA2-90CC-012D-F056BE0A6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352806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1</xdr:col>
      <xdr:colOff>22860</xdr:colOff>
      <xdr:row>192</xdr:row>
      <xdr:rowOff>121920</xdr:rowOff>
    </xdr:to>
    <xdr:pic>
      <xdr:nvPicPr>
        <xdr:cNvPr id="19" name="Picture 163">
          <a:extLst>
            <a:ext uri="{FF2B5EF4-FFF2-40B4-BE49-F238E27FC236}">
              <a16:creationId xmlns:a16="http://schemas.microsoft.com/office/drawing/2014/main" id="{395D4DAB-9766-5E31-C1F2-E54049623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9772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189</xdr:row>
      <xdr:rowOff>0</xdr:rowOff>
    </xdr:from>
    <xdr:to>
      <xdr:col>16</xdr:col>
      <xdr:colOff>114300</xdr:colOff>
      <xdr:row>190</xdr:row>
      <xdr:rowOff>45720</xdr:rowOff>
    </xdr:to>
    <xdr:pic>
      <xdr:nvPicPr>
        <xdr:cNvPr id="20" name="Picture 162">
          <a:extLst>
            <a:ext uri="{FF2B5EF4-FFF2-40B4-BE49-F238E27FC236}">
              <a16:creationId xmlns:a16="http://schemas.microsoft.com/office/drawing/2014/main" id="{0E28A246-ADEF-8EA7-CD36-9D50A6458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347319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188</xdr:row>
      <xdr:rowOff>0</xdr:rowOff>
    </xdr:from>
    <xdr:to>
      <xdr:col>16</xdr:col>
      <xdr:colOff>114300</xdr:colOff>
      <xdr:row>189</xdr:row>
      <xdr:rowOff>45720</xdr:rowOff>
    </xdr:to>
    <xdr:pic>
      <xdr:nvPicPr>
        <xdr:cNvPr id="21" name="Picture 161">
          <a:extLst>
            <a:ext uri="{FF2B5EF4-FFF2-40B4-BE49-F238E27FC236}">
              <a16:creationId xmlns:a16="http://schemas.microsoft.com/office/drawing/2014/main" id="{AA3CEA77-5338-FA20-2CD2-DCA339686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345490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1</xdr:col>
      <xdr:colOff>22860</xdr:colOff>
      <xdr:row>188</xdr:row>
      <xdr:rowOff>121920</xdr:rowOff>
    </xdr:to>
    <xdr:pic>
      <xdr:nvPicPr>
        <xdr:cNvPr id="22" name="Picture 160">
          <a:extLst>
            <a:ext uri="{FF2B5EF4-FFF2-40B4-BE49-F238E27FC236}">
              <a16:creationId xmlns:a16="http://schemas.microsoft.com/office/drawing/2014/main" id="{0A705FD2-7C7C-1FDB-086A-742001573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36620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185</xdr:row>
      <xdr:rowOff>0</xdr:rowOff>
    </xdr:from>
    <xdr:to>
      <xdr:col>16</xdr:col>
      <xdr:colOff>114300</xdr:colOff>
      <xdr:row>186</xdr:row>
      <xdr:rowOff>45720</xdr:rowOff>
    </xdr:to>
    <xdr:pic>
      <xdr:nvPicPr>
        <xdr:cNvPr id="23" name="Picture 159">
          <a:extLst>
            <a:ext uri="{FF2B5EF4-FFF2-40B4-BE49-F238E27FC236}">
              <a16:creationId xmlns:a16="http://schemas.microsoft.com/office/drawing/2014/main" id="{6B46F5BC-2844-49F6-B122-6EBCF409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340004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184</xdr:row>
      <xdr:rowOff>0</xdr:rowOff>
    </xdr:from>
    <xdr:to>
      <xdr:col>16</xdr:col>
      <xdr:colOff>114300</xdr:colOff>
      <xdr:row>185</xdr:row>
      <xdr:rowOff>45720</xdr:rowOff>
    </xdr:to>
    <xdr:pic>
      <xdr:nvPicPr>
        <xdr:cNvPr id="24" name="Picture 158">
          <a:extLst>
            <a:ext uri="{FF2B5EF4-FFF2-40B4-BE49-F238E27FC236}">
              <a16:creationId xmlns:a16="http://schemas.microsoft.com/office/drawing/2014/main" id="{DDAC338D-5427-4871-3C63-4FC9B19D3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338175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1</xdr:col>
      <xdr:colOff>22860</xdr:colOff>
      <xdr:row>184</xdr:row>
      <xdr:rowOff>121920</xdr:rowOff>
    </xdr:to>
    <xdr:pic>
      <xdr:nvPicPr>
        <xdr:cNvPr id="25" name="Picture 157">
          <a:extLst>
            <a:ext uri="{FF2B5EF4-FFF2-40B4-BE49-F238E27FC236}">
              <a16:creationId xmlns:a16="http://schemas.microsoft.com/office/drawing/2014/main" id="{F98231C8-1EB4-E88A-2089-D041B0288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3468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181</xdr:row>
      <xdr:rowOff>0</xdr:rowOff>
    </xdr:from>
    <xdr:to>
      <xdr:col>16</xdr:col>
      <xdr:colOff>114300</xdr:colOff>
      <xdr:row>182</xdr:row>
      <xdr:rowOff>45720</xdr:rowOff>
    </xdr:to>
    <xdr:pic>
      <xdr:nvPicPr>
        <xdr:cNvPr id="26" name="Picture 156">
          <a:extLst>
            <a:ext uri="{FF2B5EF4-FFF2-40B4-BE49-F238E27FC236}">
              <a16:creationId xmlns:a16="http://schemas.microsoft.com/office/drawing/2014/main" id="{A1F4B508-EDFA-3D04-B66D-57822279A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332689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27" name="AutoShape 155">
          <a:extLst>
            <a:ext uri="{FF2B5EF4-FFF2-40B4-BE49-F238E27FC236}">
              <a16:creationId xmlns:a16="http://schemas.microsoft.com/office/drawing/2014/main" id="{9ACE995D-01D3-FFBB-DED9-A3167F06F29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28" name="AutoShape 154">
          <a:extLst>
            <a:ext uri="{FF2B5EF4-FFF2-40B4-BE49-F238E27FC236}">
              <a16:creationId xmlns:a16="http://schemas.microsoft.com/office/drawing/2014/main" id="{D4D94830-36F8-83CF-F454-114EF502C6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29" name="AutoShape 153">
          <a:extLst>
            <a:ext uri="{FF2B5EF4-FFF2-40B4-BE49-F238E27FC236}">
              <a16:creationId xmlns:a16="http://schemas.microsoft.com/office/drawing/2014/main" id="{F618512A-96A0-6B51-6327-0914284137F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30" name="AutoShape 152">
          <a:extLst>
            <a:ext uri="{FF2B5EF4-FFF2-40B4-BE49-F238E27FC236}">
              <a16:creationId xmlns:a16="http://schemas.microsoft.com/office/drawing/2014/main" id="{52171353-E54B-CF07-B306-415D05D3EC0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31" name="AutoShape 151">
          <a:extLst>
            <a:ext uri="{FF2B5EF4-FFF2-40B4-BE49-F238E27FC236}">
              <a16:creationId xmlns:a16="http://schemas.microsoft.com/office/drawing/2014/main" id="{A81504B3-F81F-F86B-1BCB-4D4F3E472B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32" name="AutoShape 150">
          <a:extLst>
            <a:ext uri="{FF2B5EF4-FFF2-40B4-BE49-F238E27FC236}">
              <a16:creationId xmlns:a16="http://schemas.microsoft.com/office/drawing/2014/main" id="{C942A52C-A3FD-C235-1FC7-D09A8ABB190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33" name="AutoShape 149">
          <a:extLst>
            <a:ext uri="{FF2B5EF4-FFF2-40B4-BE49-F238E27FC236}">
              <a16:creationId xmlns:a16="http://schemas.microsoft.com/office/drawing/2014/main" id="{566839A3-D6D7-4C0D-8814-6DA3AE2E35D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34" name="AutoShape 148">
          <a:extLst>
            <a:ext uri="{FF2B5EF4-FFF2-40B4-BE49-F238E27FC236}">
              <a16:creationId xmlns:a16="http://schemas.microsoft.com/office/drawing/2014/main" id="{56641B38-D977-4D4D-D213-E44E51D727A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35" name="AutoShape 147">
          <a:extLst>
            <a:ext uri="{FF2B5EF4-FFF2-40B4-BE49-F238E27FC236}">
              <a16:creationId xmlns:a16="http://schemas.microsoft.com/office/drawing/2014/main" id="{E8FB6D41-A3A0-0862-6B7D-8E3566E4C29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36" name="AutoShape 146">
          <a:extLst>
            <a:ext uri="{FF2B5EF4-FFF2-40B4-BE49-F238E27FC236}">
              <a16:creationId xmlns:a16="http://schemas.microsoft.com/office/drawing/2014/main" id="{97CFA495-02DC-2152-0BC8-EDFA92B04BE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37" name="AutoShape 145">
          <a:extLst>
            <a:ext uri="{FF2B5EF4-FFF2-40B4-BE49-F238E27FC236}">
              <a16:creationId xmlns:a16="http://schemas.microsoft.com/office/drawing/2014/main" id="{B23C5F19-B336-9705-AB47-32ED17FF34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38" name="AutoShape 144">
          <a:extLst>
            <a:ext uri="{FF2B5EF4-FFF2-40B4-BE49-F238E27FC236}">
              <a16:creationId xmlns:a16="http://schemas.microsoft.com/office/drawing/2014/main" id="{94803747-D7F3-D85F-F00E-1DB69CDBD8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39" name="AutoShape 143">
          <a:extLst>
            <a:ext uri="{FF2B5EF4-FFF2-40B4-BE49-F238E27FC236}">
              <a16:creationId xmlns:a16="http://schemas.microsoft.com/office/drawing/2014/main" id="{5A7D154F-87A5-CC1C-DCB7-98470E545CD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40" name="AutoShape 142">
          <a:extLst>
            <a:ext uri="{FF2B5EF4-FFF2-40B4-BE49-F238E27FC236}">
              <a16:creationId xmlns:a16="http://schemas.microsoft.com/office/drawing/2014/main" id="{9C5EC620-2586-6AD1-183F-61911FE9AA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41" name="AutoShape 141">
          <a:extLst>
            <a:ext uri="{FF2B5EF4-FFF2-40B4-BE49-F238E27FC236}">
              <a16:creationId xmlns:a16="http://schemas.microsoft.com/office/drawing/2014/main" id="{A27E9733-ABB4-B540-5735-782C90FB1A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42" name="AutoShape 140">
          <a:extLst>
            <a:ext uri="{FF2B5EF4-FFF2-40B4-BE49-F238E27FC236}">
              <a16:creationId xmlns:a16="http://schemas.microsoft.com/office/drawing/2014/main" id="{373FCD53-E99D-D71E-56C9-66F8F3C4B12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43" name="AutoShape 139">
          <a:extLst>
            <a:ext uri="{FF2B5EF4-FFF2-40B4-BE49-F238E27FC236}">
              <a16:creationId xmlns:a16="http://schemas.microsoft.com/office/drawing/2014/main" id="{D3EDC031-4561-CE15-3E25-A565F832B69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44" name="AutoShape 138">
          <a:extLst>
            <a:ext uri="{FF2B5EF4-FFF2-40B4-BE49-F238E27FC236}">
              <a16:creationId xmlns:a16="http://schemas.microsoft.com/office/drawing/2014/main" id="{BDAB3A37-0F66-C77E-185F-658B6E448D6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45" name="AutoShape 137">
          <a:extLst>
            <a:ext uri="{FF2B5EF4-FFF2-40B4-BE49-F238E27FC236}">
              <a16:creationId xmlns:a16="http://schemas.microsoft.com/office/drawing/2014/main" id="{572D1744-A553-D1E4-09E6-1BDBFE9845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46" name="AutoShape 136">
          <a:extLst>
            <a:ext uri="{FF2B5EF4-FFF2-40B4-BE49-F238E27FC236}">
              <a16:creationId xmlns:a16="http://schemas.microsoft.com/office/drawing/2014/main" id="{90723B4B-131D-49F3-535C-5C4A55D320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47" name="AutoShape 135">
          <a:extLst>
            <a:ext uri="{FF2B5EF4-FFF2-40B4-BE49-F238E27FC236}">
              <a16:creationId xmlns:a16="http://schemas.microsoft.com/office/drawing/2014/main" id="{44F19E26-6520-604B-EC1A-791601EDC1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48" name="AutoShape 134">
          <a:extLst>
            <a:ext uri="{FF2B5EF4-FFF2-40B4-BE49-F238E27FC236}">
              <a16:creationId xmlns:a16="http://schemas.microsoft.com/office/drawing/2014/main" id="{DF3DAEE5-027D-F7CC-EFD2-1E59F4D26A9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49" name="AutoShape 133">
          <a:extLst>
            <a:ext uri="{FF2B5EF4-FFF2-40B4-BE49-F238E27FC236}">
              <a16:creationId xmlns:a16="http://schemas.microsoft.com/office/drawing/2014/main" id="{E4D81A1E-0A0E-776B-EC04-76B2994F6EA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50" name="AutoShape 132">
          <a:extLst>
            <a:ext uri="{FF2B5EF4-FFF2-40B4-BE49-F238E27FC236}">
              <a16:creationId xmlns:a16="http://schemas.microsoft.com/office/drawing/2014/main" id="{1A972E87-F5D2-6973-901E-110FF0C7E2A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51" name="AutoShape 131">
          <a:extLst>
            <a:ext uri="{FF2B5EF4-FFF2-40B4-BE49-F238E27FC236}">
              <a16:creationId xmlns:a16="http://schemas.microsoft.com/office/drawing/2014/main" id="{6BD7E4E2-D7B7-A972-B99B-3B48ACDAC9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52" name="AutoShape 130">
          <a:extLst>
            <a:ext uri="{FF2B5EF4-FFF2-40B4-BE49-F238E27FC236}">
              <a16:creationId xmlns:a16="http://schemas.microsoft.com/office/drawing/2014/main" id="{15C3F907-0E17-6A37-D66E-6C6AF163D42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53" name="AutoShape 129">
          <a:extLst>
            <a:ext uri="{FF2B5EF4-FFF2-40B4-BE49-F238E27FC236}">
              <a16:creationId xmlns:a16="http://schemas.microsoft.com/office/drawing/2014/main" id="{D648CB5B-B786-8941-A9B8-CE7766C6D42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54" name="AutoShape 128">
          <a:extLst>
            <a:ext uri="{FF2B5EF4-FFF2-40B4-BE49-F238E27FC236}">
              <a16:creationId xmlns:a16="http://schemas.microsoft.com/office/drawing/2014/main" id="{615C9A42-3CF6-36E8-5C43-B2C84500FC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55" name="AutoShape 127">
          <a:extLst>
            <a:ext uri="{FF2B5EF4-FFF2-40B4-BE49-F238E27FC236}">
              <a16:creationId xmlns:a16="http://schemas.microsoft.com/office/drawing/2014/main" id="{D8E0A81A-FC9E-E75D-E481-78A8F3AAE89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56" name="AutoShape 126">
          <a:extLst>
            <a:ext uri="{FF2B5EF4-FFF2-40B4-BE49-F238E27FC236}">
              <a16:creationId xmlns:a16="http://schemas.microsoft.com/office/drawing/2014/main" id="{E6C58749-7DB3-5F7D-F155-72C6194745E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57" name="AutoShape 125">
          <a:extLst>
            <a:ext uri="{FF2B5EF4-FFF2-40B4-BE49-F238E27FC236}">
              <a16:creationId xmlns:a16="http://schemas.microsoft.com/office/drawing/2014/main" id="{8CFFFB42-92DC-F56D-E59C-3E1EBF775B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58" name="AutoShape 124">
          <a:extLst>
            <a:ext uri="{FF2B5EF4-FFF2-40B4-BE49-F238E27FC236}">
              <a16:creationId xmlns:a16="http://schemas.microsoft.com/office/drawing/2014/main" id="{16099748-7865-6968-B50F-67A8E798D9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59" name="AutoShape 123">
          <a:extLst>
            <a:ext uri="{FF2B5EF4-FFF2-40B4-BE49-F238E27FC236}">
              <a16:creationId xmlns:a16="http://schemas.microsoft.com/office/drawing/2014/main" id="{378062F2-3002-9EF8-343F-2194D87A54A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60" name="AutoShape 122">
          <a:extLst>
            <a:ext uri="{FF2B5EF4-FFF2-40B4-BE49-F238E27FC236}">
              <a16:creationId xmlns:a16="http://schemas.microsoft.com/office/drawing/2014/main" id="{4934DDA9-6E7F-B493-257E-700CC9F016F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61" name="AutoShape 121">
          <a:extLst>
            <a:ext uri="{FF2B5EF4-FFF2-40B4-BE49-F238E27FC236}">
              <a16:creationId xmlns:a16="http://schemas.microsoft.com/office/drawing/2014/main" id="{CEDC4DAF-6D90-F078-EE12-EF2E4FC95CD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62" name="AutoShape 120">
          <a:extLst>
            <a:ext uri="{FF2B5EF4-FFF2-40B4-BE49-F238E27FC236}">
              <a16:creationId xmlns:a16="http://schemas.microsoft.com/office/drawing/2014/main" id="{3AA75E40-9C0D-858B-2FFB-706A87F554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63" name="AutoShape 119">
          <a:extLst>
            <a:ext uri="{FF2B5EF4-FFF2-40B4-BE49-F238E27FC236}">
              <a16:creationId xmlns:a16="http://schemas.microsoft.com/office/drawing/2014/main" id="{D6584E7F-9A38-4A87-698B-EA46FD37659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4096" name="AutoShape 118">
          <a:extLst>
            <a:ext uri="{FF2B5EF4-FFF2-40B4-BE49-F238E27FC236}">
              <a16:creationId xmlns:a16="http://schemas.microsoft.com/office/drawing/2014/main" id="{E0FACA7B-91DC-A000-51A1-31236CE6C3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4277" name="AutoShape 117">
          <a:extLst>
            <a:ext uri="{FF2B5EF4-FFF2-40B4-BE49-F238E27FC236}">
              <a16:creationId xmlns:a16="http://schemas.microsoft.com/office/drawing/2014/main" id="{116EEAFB-8E36-5E74-428B-C436ED0EA64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4278" name="AutoShape 116">
          <a:extLst>
            <a:ext uri="{FF2B5EF4-FFF2-40B4-BE49-F238E27FC236}">
              <a16:creationId xmlns:a16="http://schemas.microsoft.com/office/drawing/2014/main" id="{6CE1D72B-CFA2-FBCE-EA2B-CD62B6E0B9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4279" name="AutoShape 115">
          <a:extLst>
            <a:ext uri="{FF2B5EF4-FFF2-40B4-BE49-F238E27FC236}">
              <a16:creationId xmlns:a16="http://schemas.microsoft.com/office/drawing/2014/main" id="{86B435A9-15A1-B757-373A-112D2F6C5A4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4280" name="AutoShape 114">
          <a:extLst>
            <a:ext uri="{FF2B5EF4-FFF2-40B4-BE49-F238E27FC236}">
              <a16:creationId xmlns:a16="http://schemas.microsoft.com/office/drawing/2014/main" id="{715F6EE7-6255-325F-B5CF-E73E09A970A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4281" name="AutoShape 113">
          <a:extLst>
            <a:ext uri="{FF2B5EF4-FFF2-40B4-BE49-F238E27FC236}">
              <a16:creationId xmlns:a16="http://schemas.microsoft.com/office/drawing/2014/main" id="{974959AD-5655-DD92-A95C-222280E259A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4282" name="AutoShape 112">
          <a:extLst>
            <a:ext uri="{FF2B5EF4-FFF2-40B4-BE49-F238E27FC236}">
              <a16:creationId xmlns:a16="http://schemas.microsoft.com/office/drawing/2014/main" id="{4343F664-769D-FC53-4A62-65D14DD6718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4283" name="AutoShape 111">
          <a:extLst>
            <a:ext uri="{FF2B5EF4-FFF2-40B4-BE49-F238E27FC236}">
              <a16:creationId xmlns:a16="http://schemas.microsoft.com/office/drawing/2014/main" id="{895935C3-ECF3-155F-D617-1A2EE0E5601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4284" name="AutoShape 110">
          <a:extLst>
            <a:ext uri="{FF2B5EF4-FFF2-40B4-BE49-F238E27FC236}">
              <a16:creationId xmlns:a16="http://schemas.microsoft.com/office/drawing/2014/main" id="{D9C50AD1-F4A4-9309-196B-7536380BBB9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4285" name="AutoShape 109">
          <a:extLst>
            <a:ext uri="{FF2B5EF4-FFF2-40B4-BE49-F238E27FC236}">
              <a16:creationId xmlns:a16="http://schemas.microsoft.com/office/drawing/2014/main" id="{B848EBA0-C4A3-F365-99CC-020C8001736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4286" name="AutoShape 108">
          <a:extLst>
            <a:ext uri="{FF2B5EF4-FFF2-40B4-BE49-F238E27FC236}">
              <a16:creationId xmlns:a16="http://schemas.microsoft.com/office/drawing/2014/main" id="{53914D6A-1496-884B-5676-D8384EB4B9D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4287" name="AutoShape 107">
          <a:extLst>
            <a:ext uri="{FF2B5EF4-FFF2-40B4-BE49-F238E27FC236}">
              <a16:creationId xmlns:a16="http://schemas.microsoft.com/office/drawing/2014/main" id="{E5DD9092-9124-BAE5-E076-26B41DF522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4288" name="AutoShape 106">
          <a:extLst>
            <a:ext uri="{FF2B5EF4-FFF2-40B4-BE49-F238E27FC236}">
              <a16:creationId xmlns:a16="http://schemas.microsoft.com/office/drawing/2014/main" id="{1DE3788D-E121-FF86-769D-40EE1FE4DA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4289" name="AutoShape 105">
          <a:extLst>
            <a:ext uri="{FF2B5EF4-FFF2-40B4-BE49-F238E27FC236}">
              <a16:creationId xmlns:a16="http://schemas.microsoft.com/office/drawing/2014/main" id="{762543F2-BBE7-1ABB-679C-9DEDF0074A0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4290" name="AutoShape 104">
          <a:extLst>
            <a:ext uri="{FF2B5EF4-FFF2-40B4-BE49-F238E27FC236}">
              <a16:creationId xmlns:a16="http://schemas.microsoft.com/office/drawing/2014/main" id="{1A003651-E7EB-2F62-2C01-28F6E849841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4291" name="AutoShape 103">
          <a:extLst>
            <a:ext uri="{FF2B5EF4-FFF2-40B4-BE49-F238E27FC236}">
              <a16:creationId xmlns:a16="http://schemas.microsoft.com/office/drawing/2014/main" id="{E7855EEA-7DAB-E6F5-BD0F-38327404BEC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4292" name="AutoShape 102">
          <a:extLst>
            <a:ext uri="{FF2B5EF4-FFF2-40B4-BE49-F238E27FC236}">
              <a16:creationId xmlns:a16="http://schemas.microsoft.com/office/drawing/2014/main" id="{8EA30755-0F94-AD55-6BC2-2DF36E99282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4293" name="AutoShape 101">
          <a:extLst>
            <a:ext uri="{FF2B5EF4-FFF2-40B4-BE49-F238E27FC236}">
              <a16:creationId xmlns:a16="http://schemas.microsoft.com/office/drawing/2014/main" id="{F9FB39FD-8C39-5A5A-FC86-A2282B59A1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4294" name="AutoShape 100">
          <a:extLst>
            <a:ext uri="{FF2B5EF4-FFF2-40B4-BE49-F238E27FC236}">
              <a16:creationId xmlns:a16="http://schemas.microsoft.com/office/drawing/2014/main" id="{44504397-2540-7568-9B48-903F7D47E44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4295" name="AutoShape 99">
          <a:extLst>
            <a:ext uri="{FF2B5EF4-FFF2-40B4-BE49-F238E27FC236}">
              <a16:creationId xmlns:a16="http://schemas.microsoft.com/office/drawing/2014/main" id="{A8562B38-F46D-25AB-CDCB-31CAF321B4B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4296" name="AutoShape 98">
          <a:extLst>
            <a:ext uri="{FF2B5EF4-FFF2-40B4-BE49-F238E27FC236}">
              <a16:creationId xmlns:a16="http://schemas.microsoft.com/office/drawing/2014/main" id="{6D68177B-9B84-C4DA-A7D5-C535D0E8D8E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4297" name="AutoShape 97">
          <a:extLst>
            <a:ext uri="{FF2B5EF4-FFF2-40B4-BE49-F238E27FC236}">
              <a16:creationId xmlns:a16="http://schemas.microsoft.com/office/drawing/2014/main" id="{CB4E64C7-A2FC-3B13-44EC-12B9F4E090B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4</xdr:row>
      <xdr:rowOff>15240</xdr:rowOff>
    </xdr:to>
    <xdr:sp macro="" textlink="">
      <xdr:nvSpPr>
        <xdr:cNvPr id="4298" name="AutoShape 96">
          <a:extLst>
            <a:ext uri="{FF2B5EF4-FFF2-40B4-BE49-F238E27FC236}">
              <a16:creationId xmlns:a16="http://schemas.microsoft.com/office/drawing/2014/main" id="{EFA50549-9B7F-5DB7-F3AF-226DB8A1563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16</xdr:col>
      <xdr:colOff>114300</xdr:colOff>
      <xdr:row>114</xdr:row>
      <xdr:rowOff>45720</xdr:rowOff>
    </xdr:to>
    <xdr:pic>
      <xdr:nvPicPr>
        <xdr:cNvPr id="4299" name="Picture 95">
          <a:extLst>
            <a:ext uri="{FF2B5EF4-FFF2-40B4-BE49-F238E27FC236}">
              <a16:creationId xmlns:a16="http://schemas.microsoft.com/office/drawing/2014/main" id="{0FC4EE31-A42E-FCC3-FD51-56918C7AA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208330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16</xdr:col>
      <xdr:colOff>114300</xdr:colOff>
      <xdr:row>113</xdr:row>
      <xdr:rowOff>45720</xdr:rowOff>
    </xdr:to>
    <xdr:pic>
      <xdr:nvPicPr>
        <xdr:cNvPr id="4300" name="Picture 94">
          <a:extLst>
            <a:ext uri="{FF2B5EF4-FFF2-40B4-BE49-F238E27FC236}">
              <a16:creationId xmlns:a16="http://schemas.microsoft.com/office/drawing/2014/main" id="{6CE74884-1094-F1EF-14C4-92D2FA174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206502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16</xdr:col>
      <xdr:colOff>114300</xdr:colOff>
      <xdr:row>112</xdr:row>
      <xdr:rowOff>45720</xdr:rowOff>
    </xdr:to>
    <xdr:pic>
      <xdr:nvPicPr>
        <xdr:cNvPr id="4301" name="Picture 93">
          <a:extLst>
            <a:ext uri="{FF2B5EF4-FFF2-40B4-BE49-F238E27FC236}">
              <a16:creationId xmlns:a16="http://schemas.microsoft.com/office/drawing/2014/main" id="{E2FD47C0-3CBA-2385-CEA8-0B9E042C9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204673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16</xdr:col>
      <xdr:colOff>114300</xdr:colOff>
      <xdr:row>111</xdr:row>
      <xdr:rowOff>45720</xdr:rowOff>
    </xdr:to>
    <xdr:pic>
      <xdr:nvPicPr>
        <xdr:cNvPr id="4302" name="Picture 92">
          <a:extLst>
            <a:ext uri="{FF2B5EF4-FFF2-40B4-BE49-F238E27FC236}">
              <a16:creationId xmlns:a16="http://schemas.microsoft.com/office/drawing/2014/main" id="{BE77FC7E-4A27-799D-ADB2-19F674AD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202844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1</xdr:col>
      <xdr:colOff>22860</xdr:colOff>
      <xdr:row>110</xdr:row>
      <xdr:rowOff>121920</xdr:rowOff>
    </xdr:to>
    <xdr:pic>
      <xdr:nvPicPr>
        <xdr:cNvPr id="4303" name="Picture 91">
          <a:extLst>
            <a:ext uri="{FF2B5EF4-FFF2-40B4-BE49-F238E27FC236}">
              <a16:creationId xmlns:a16="http://schemas.microsoft.com/office/drawing/2014/main" id="{FB1B9EB0-4034-02BC-A1F3-D1EA2A91F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0156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16</xdr:col>
      <xdr:colOff>114300</xdr:colOff>
      <xdr:row>108</xdr:row>
      <xdr:rowOff>45720</xdr:rowOff>
    </xdr:to>
    <xdr:pic>
      <xdr:nvPicPr>
        <xdr:cNvPr id="4304" name="Picture 90">
          <a:extLst>
            <a:ext uri="{FF2B5EF4-FFF2-40B4-BE49-F238E27FC236}">
              <a16:creationId xmlns:a16="http://schemas.microsoft.com/office/drawing/2014/main" id="{2DE263F5-91A0-3ED9-5066-D15489CB0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97358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16</xdr:col>
      <xdr:colOff>114300</xdr:colOff>
      <xdr:row>107</xdr:row>
      <xdr:rowOff>45720</xdr:rowOff>
    </xdr:to>
    <xdr:pic>
      <xdr:nvPicPr>
        <xdr:cNvPr id="4305" name="Picture 89">
          <a:extLst>
            <a:ext uri="{FF2B5EF4-FFF2-40B4-BE49-F238E27FC236}">
              <a16:creationId xmlns:a16="http://schemas.microsoft.com/office/drawing/2014/main" id="{A6508D85-824F-CC75-32CF-2FE5F631C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95529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1</xdr:col>
      <xdr:colOff>22860</xdr:colOff>
      <xdr:row>106</xdr:row>
      <xdr:rowOff>121920</xdr:rowOff>
    </xdr:to>
    <xdr:pic>
      <xdr:nvPicPr>
        <xdr:cNvPr id="4306" name="Picture 88">
          <a:extLst>
            <a:ext uri="{FF2B5EF4-FFF2-40B4-BE49-F238E27FC236}">
              <a16:creationId xmlns:a16="http://schemas.microsoft.com/office/drawing/2014/main" id="{011C5B40-32E7-2520-BA05-93D465BF8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7004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16</xdr:col>
      <xdr:colOff>114300</xdr:colOff>
      <xdr:row>104</xdr:row>
      <xdr:rowOff>45720</xdr:rowOff>
    </xdr:to>
    <xdr:pic>
      <xdr:nvPicPr>
        <xdr:cNvPr id="4307" name="Picture 87">
          <a:extLst>
            <a:ext uri="{FF2B5EF4-FFF2-40B4-BE49-F238E27FC236}">
              <a16:creationId xmlns:a16="http://schemas.microsoft.com/office/drawing/2014/main" id="{E51B4EBF-62C4-4F91-9186-DF5383061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90042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16</xdr:col>
      <xdr:colOff>114300</xdr:colOff>
      <xdr:row>103</xdr:row>
      <xdr:rowOff>45720</xdr:rowOff>
    </xdr:to>
    <xdr:pic>
      <xdr:nvPicPr>
        <xdr:cNvPr id="4308" name="Picture 86">
          <a:extLst>
            <a:ext uri="{FF2B5EF4-FFF2-40B4-BE49-F238E27FC236}">
              <a16:creationId xmlns:a16="http://schemas.microsoft.com/office/drawing/2014/main" id="{A29B2A93-6F17-FB08-D876-1CA27A01E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88214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16</xdr:col>
      <xdr:colOff>114300</xdr:colOff>
      <xdr:row>102</xdr:row>
      <xdr:rowOff>45720</xdr:rowOff>
    </xdr:to>
    <xdr:pic>
      <xdr:nvPicPr>
        <xdr:cNvPr id="4309" name="Picture 85">
          <a:extLst>
            <a:ext uri="{FF2B5EF4-FFF2-40B4-BE49-F238E27FC236}">
              <a16:creationId xmlns:a16="http://schemas.microsoft.com/office/drawing/2014/main" id="{0BDC23F6-742F-E915-AA4A-E8887C805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86385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16</xdr:col>
      <xdr:colOff>114300</xdr:colOff>
      <xdr:row>101</xdr:row>
      <xdr:rowOff>45720</xdr:rowOff>
    </xdr:to>
    <xdr:pic>
      <xdr:nvPicPr>
        <xdr:cNvPr id="4310" name="Picture 84">
          <a:extLst>
            <a:ext uri="{FF2B5EF4-FFF2-40B4-BE49-F238E27FC236}">
              <a16:creationId xmlns:a16="http://schemas.microsoft.com/office/drawing/2014/main" id="{E00A7F8B-BE70-6E25-E198-61EFDA1E4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84556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16</xdr:col>
      <xdr:colOff>114300</xdr:colOff>
      <xdr:row>100</xdr:row>
      <xdr:rowOff>45720</xdr:rowOff>
    </xdr:to>
    <xdr:pic>
      <xdr:nvPicPr>
        <xdr:cNvPr id="4311" name="Picture 83">
          <a:extLst>
            <a:ext uri="{FF2B5EF4-FFF2-40B4-BE49-F238E27FC236}">
              <a16:creationId xmlns:a16="http://schemas.microsoft.com/office/drawing/2014/main" id="{E463E26C-365C-0454-AA77-B73A7AC69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82727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16</xdr:col>
      <xdr:colOff>114300</xdr:colOff>
      <xdr:row>99</xdr:row>
      <xdr:rowOff>45720</xdr:rowOff>
    </xdr:to>
    <xdr:pic>
      <xdr:nvPicPr>
        <xdr:cNvPr id="4312" name="Picture 82">
          <a:extLst>
            <a:ext uri="{FF2B5EF4-FFF2-40B4-BE49-F238E27FC236}">
              <a16:creationId xmlns:a16="http://schemas.microsoft.com/office/drawing/2014/main" id="{67CF8864-EED8-62CB-D6F8-F0A5535CA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80898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16</xdr:col>
      <xdr:colOff>114300</xdr:colOff>
      <xdr:row>98</xdr:row>
      <xdr:rowOff>45720</xdr:rowOff>
    </xdr:to>
    <xdr:pic>
      <xdr:nvPicPr>
        <xdr:cNvPr id="4313" name="Picture 81">
          <a:extLst>
            <a:ext uri="{FF2B5EF4-FFF2-40B4-BE49-F238E27FC236}">
              <a16:creationId xmlns:a16="http://schemas.microsoft.com/office/drawing/2014/main" id="{1AD5D668-61DB-9ABF-4652-412182506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79070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1</xdr:col>
      <xdr:colOff>22860</xdr:colOff>
      <xdr:row>97</xdr:row>
      <xdr:rowOff>121920</xdr:rowOff>
    </xdr:to>
    <xdr:pic>
      <xdr:nvPicPr>
        <xdr:cNvPr id="4314" name="Picture 80">
          <a:extLst>
            <a:ext uri="{FF2B5EF4-FFF2-40B4-BE49-F238E27FC236}">
              <a16:creationId xmlns:a16="http://schemas.microsoft.com/office/drawing/2014/main" id="{EFC234AB-F5CE-266D-73C8-F8F74870A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2412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16</xdr:col>
      <xdr:colOff>114300</xdr:colOff>
      <xdr:row>95</xdr:row>
      <xdr:rowOff>45720</xdr:rowOff>
    </xdr:to>
    <xdr:pic>
      <xdr:nvPicPr>
        <xdr:cNvPr id="4315" name="Picture 79">
          <a:extLst>
            <a:ext uri="{FF2B5EF4-FFF2-40B4-BE49-F238E27FC236}">
              <a16:creationId xmlns:a16="http://schemas.microsoft.com/office/drawing/2014/main" id="{47A91DDD-7C7B-6A2A-BB86-C8EF8301B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73583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16</xdr:col>
      <xdr:colOff>114300</xdr:colOff>
      <xdr:row>94</xdr:row>
      <xdr:rowOff>45720</xdr:rowOff>
    </xdr:to>
    <xdr:pic>
      <xdr:nvPicPr>
        <xdr:cNvPr id="4316" name="Picture 78">
          <a:extLst>
            <a:ext uri="{FF2B5EF4-FFF2-40B4-BE49-F238E27FC236}">
              <a16:creationId xmlns:a16="http://schemas.microsoft.com/office/drawing/2014/main" id="{5E2459C8-1FC5-1016-6813-B0C34AD43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71754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16</xdr:col>
      <xdr:colOff>114300</xdr:colOff>
      <xdr:row>93</xdr:row>
      <xdr:rowOff>45720</xdr:rowOff>
    </xdr:to>
    <xdr:pic>
      <xdr:nvPicPr>
        <xdr:cNvPr id="4317" name="Picture 77">
          <a:extLst>
            <a:ext uri="{FF2B5EF4-FFF2-40B4-BE49-F238E27FC236}">
              <a16:creationId xmlns:a16="http://schemas.microsoft.com/office/drawing/2014/main" id="{7C2B62ED-BD77-0751-94E9-1CA0EEA79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69926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1</xdr:col>
      <xdr:colOff>22860</xdr:colOff>
      <xdr:row>92</xdr:row>
      <xdr:rowOff>121920</xdr:rowOff>
    </xdr:to>
    <xdr:pic>
      <xdr:nvPicPr>
        <xdr:cNvPr id="4318" name="Picture 76">
          <a:extLst>
            <a:ext uri="{FF2B5EF4-FFF2-40B4-BE49-F238E27FC236}">
              <a16:creationId xmlns:a16="http://schemas.microsoft.com/office/drawing/2014/main" id="{E58A01F6-7CA1-3657-994E-A6A17E9AC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0972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16</xdr:col>
      <xdr:colOff>114300</xdr:colOff>
      <xdr:row>90</xdr:row>
      <xdr:rowOff>45720</xdr:rowOff>
    </xdr:to>
    <xdr:pic>
      <xdr:nvPicPr>
        <xdr:cNvPr id="4319" name="Picture 75">
          <a:extLst>
            <a:ext uri="{FF2B5EF4-FFF2-40B4-BE49-F238E27FC236}">
              <a16:creationId xmlns:a16="http://schemas.microsoft.com/office/drawing/2014/main" id="{C90FB0D8-08A6-C8AA-ABE5-CA2585EE4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64439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16</xdr:col>
      <xdr:colOff>114300</xdr:colOff>
      <xdr:row>89</xdr:row>
      <xdr:rowOff>45720</xdr:rowOff>
    </xdr:to>
    <xdr:pic>
      <xdr:nvPicPr>
        <xdr:cNvPr id="4320" name="Picture 74">
          <a:extLst>
            <a:ext uri="{FF2B5EF4-FFF2-40B4-BE49-F238E27FC236}">
              <a16:creationId xmlns:a16="http://schemas.microsoft.com/office/drawing/2014/main" id="{058E6FFE-AD2F-D0DC-3DA2-A18A1BD42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62610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1</xdr:col>
      <xdr:colOff>22860</xdr:colOff>
      <xdr:row>88</xdr:row>
      <xdr:rowOff>121920</xdr:rowOff>
    </xdr:to>
    <xdr:pic>
      <xdr:nvPicPr>
        <xdr:cNvPr id="4321" name="Picture 73">
          <a:extLst>
            <a:ext uri="{FF2B5EF4-FFF2-40B4-BE49-F238E27FC236}">
              <a16:creationId xmlns:a16="http://schemas.microsoft.com/office/drawing/2014/main" id="{36A13609-659F-C4E3-4074-AA684FDA7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7820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16</xdr:col>
      <xdr:colOff>114300</xdr:colOff>
      <xdr:row>86</xdr:row>
      <xdr:rowOff>45720</xdr:rowOff>
    </xdr:to>
    <xdr:pic>
      <xdr:nvPicPr>
        <xdr:cNvPr id="4322" name="Picture 72">
          <a:extLst>
            <a:ext uri="{FF2B5EF4-FFF2-40B4-BE49-F238E27FC236}">
              <a16:creationId xmlns:a16="http://schemas.microsoft.com/office/drawing/2014/main" id="{26892645-D77C-F79B-9BBB-774449EBE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57124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16</xdr:col>
      <xdr:colOff>114300</xdr:colOff>
      <xdr:row>85</xdr:row>
      <xdr:rowOff>45720</xdr:rowOff>
    </xdr:to>
    <xdr:pic>
      <xdr:nvPicPr>
        <xdr:cNvPr id="4323" name="Picture 71">
          <a:extLst>
            <a:ext uri="{FF2B5EF4-FFF2-40B4-BE49-F238E27FC236}">
              <a16:creationId xmlns:a16="http://schemas.microsoft.com/office/drawing/2014/main" id="{16E42FF3-9894-0693-EF5B-1AD968C23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55295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1</xdr:col>
      <xdr:colOff>22860</xdr:colOff>
      <xdr:row>84</xdr:row>
      <xdr:rowOff>121920</xdr:rowOff>
    </xdr:to>
    <xdr:pic>
      <xdr:nvPicPr>
        <xdr:cNvPr id="4324" name="Picture 70">
          <a:extLst>
            <a:ext uri="{FF2B5EF4-FFF2-40B4-BE49-F238E27FC236}">
              <a16:creationId xmlns:a16="http://schemas.microsoft.com/office/drawing/2014/main" id="{4F7F271F-270D-C64F-25BC-969DBBFFC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4668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16</xdr:col>
      <xdr:colOff>114300</xdr:colOff>
      <xdr:row>82</xdr:row>
      <xdr:rowOff>45720</xdr:rowOff>
    </xdr:to>
    <xdr:pic>
      <xdr:nvPicPr>
        <xdr:cNvPr id="4325" name="Picture 69">
          <a:extLst>
            <a:ext uri="{FF2B5EF4-FFF2-40B4-BE49-F238E27FC236}">
              <a16:creationId xmlns:a16="http://schemas.microsoft.com/office/drawing/2014/main" id="{1C8594CE-DB1B-DB15-0A44-C06F93131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49809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16</xdr:col>
      <xdr:colOff>114300</xdr:colOff>
      <xdr:row>81</xdr:row>
      <xdr:rowOff>45720</xdr:rowOff>
    </xdr:to>
    <xdr:pic>
      <xdr:nvPicPr>
        <xdr:cNvPr id="4326" name="Picture 68">
          <a:extLst>
            <a:ext uri="{FF2B5EF4-FFF2-40B4-BE49-F238E27FC236}">
              <a16:creationId xmlns:a16="http://schemas.microsoft.com/office/drawing/2014/main" id="{15971280-5512-44E2-6BC5-7BA4BCEB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47980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16</xdr:col>
      <xdr:colOff>114300</xdr:colOff>
      <xdr:row>80</xdr:row>
      <xdr:rowOff>45720</xdr:rowOff>
    </xdr:to>
    <xdr:pic>
      <xdr:nvPicPr>
        <xdr:cNvPr id="4327" name="Picture 67">
          <a:extLst>
            <a:ext uri="{FF2B5EF4-FFF2-40B4-BE49-F238E27FC236}">
              <a16:creationId xmlns:a16="http://schemas.microsoft.com/office/drawing/2014/main" id="{69D1B0C3-2343-4095-8918-CBF145926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46151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16</xdr:col>
      <xdr:colOff>114300</xdr:colOff>
      <xdr:row>79</xdr:row>
      <xdr:rowOff>45720</xdr:rowOff>
    </xdr:to>
    <xdr:pic>
      <xdr:nvPicPr>
        <xdr:cNvPr id="4328" name="Picture 66">
          <a:extLst>
            <a:ext uri="{FF2B5EF4-FFF2-40B4-BE49-F238E27FC236}">
              <a16:creationId xmlns:a16="http://schemas.microsoft.com/office/drawing/2014/main" id="{0EE49DCD-1530-4239-B4D2-86039F53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44322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16</xdr:col>
      <xdr:colOff>114300</xdr:colOff>
      <xdr:row>78</xdr:row>
      <xdr:rowOff>45720</xdr:rowOff>
    </xdr:to>
    <xdr:pic>
      <xdr:nvPicPr>
        <xdr:cNvPr id="4329" name="Picture 65">
          <a:extLst>
            <a:ext uri="{FF2B5EF4-FFF2-40B4-BE49-F238E27FC236}">
              <a16:creationId xmlns:a16="http://schemas.microsoft.com/office/drawing/2014/main" id="{DAC18816-26F7-1A3D-DB17-56167B69C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42494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16</xdr:col>
      <xdr:colOff>114300</xdr:colOff>
      <xdr:row>77</xdr:row>
      <xdr:rowOff>45720</xdr:rowOff>
    </xdr:to>
    <xdr:pic>
      <xdr:nvPicPr>
        <xdr:cNvPr id="4330" name="Picture 64">
          <a:extLst>
            <a:ext uri="{FF2B5EF4-FFF2-40B4-BE49-F238E27FC236}">
              <a16:creationId xmlns:a16="http://schemas.microsoft.com/office/drawing/2014/main" id="{63191E5F-E7EE-95EC-9D0E-E8679E5E4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40665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16</xdr:col>
      <xdr:colOff>114300</xdr:colOff>
      <xdr:row>76</xdr:row>
      <xdr:rowOff>45720</xdr:rowOff>
    </xdr:to>
    <xdr:pic>
      <xdr:nvPicPr>
        <xdr:cNvPr id="4331" name="Picture 63">
          <a:extLst>
            <a:ext uri="{FF2B5EF4-FFF2-40B4-BE49-F238E27FC236}">
              <a16:creationId xmlns:a16="http://schemas.microsoft.com/office/drawing/2014/main" id="{179F688D-ACF9-0841-03DF-EB2FC5557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38836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16</xdr:col>
      <xdr:colOff>114300</xdr:colOff>
      <xdr:row>75</xdr:row>
      <xdr:rowOff>45720</xdr:rowOff>
    </xdr:to>
    <xdr:pic>
      <xdr:nvPicPr>
        <xdr:cNvPr id="4332" name="Picture 62">
          <a:extLst>
            <a:ext uri="{FF2B5EF4-FFF2-40B4-BE49-F238E27FC236}">
              <a16:creationId xmlns:a16="http://schemas.microsoft.com/office/drawing/2014/main" id="{BD7AD87D-B5CC-BF6D-031D-9C5166F11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37007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16</xdr:col>
      <xdr:colOff>114300</xdr:colOff>
      <xdr:row>74</xdr:row>
      <xdr:rowOff>45720</xdr:rowOff>
    </xdr:to>
    <xdr:pic>
      <xdr:nvPicPr>
        <xdr:cNvPr id="4333" name="Picture 61">
          <a:extLst>
            <a:ext uri="{FF2B5EF4-FFF2-40B4-BE49-F238E27FC236}">
              <a16:creationId xmlns:a16="http://schemas.microsoft.com/office/drawing/2014/main" id="{A3835D63-FC1C-9DF4-0F2C-21C98DFD1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35178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16</xdr:col>
      <xdr:colOff>114300</xdr:colOff>
      <xdr:row>73</xdr:row>
      <xdr:rowOff>45720</xdr:rowOff>
    </xdr:to>
    <xdr:pic>
      <xdr:nvPicPr>
        <xdr:cNvPr id="4334" name="Picture 60">
          <a:extLst>
            <a:ext uri="{FF2B5EF4-FFF2-40B4-BE49-F238E27FC236}">
              <a16:creationId xmlns:a16="http://schemas.microsoft.com/office/drawing/2014/main" id="{28F42A4E-5551-74C5-270B-300650711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33350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16</xdr:col>
      <xdr:colOff>114300</xdr:colOff>
      <xdr:row>72</xdr:row>
      <xdr:rowOff>45720</xdr:rowOff>
    </xdr:to>
    <xdr:pic>
      <xdr:nvPicPr>
        <xdr:cNvPr id="4335" name="Picture 59">
          <a:extLst>
            <a:ext uri="{FF2B5EF4-FFF2-40B4-BE49-F238E27FC236}">
              <a16:creationId xmlns:a16="http://schemas.microsoft.com/office/drawing/2014/main" id="{9A5A03AF-50B5-F39A-0A1B-C211F9CD9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31521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16</xdr:col>
      <xdr:colOff>114300</xdr:colOff>
      <xdr:row>71</xdr:row>
      <xdr:rowOff>45720</xdr:rowOff>
    </xdr:to>
    <xdr:pic>
      <xdr:nvPicPr>
        <xdr:cNvPr id="4336" name="Picture 58">
          <a:extLst>
            <a:ext uri="{FF2B5EF4-FFF2-40B4-BE49-F238E27FC236}">
              <a16:creationId xmlns:a16="http://schemas.microsoft.com/office/drawing/2014/main" id="{90AE4B29-3A22-5902-27BD-8D58484B8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29692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22860</xdr:colOff>
      <xdr:row>70</xdr:row>
      <xdr:rowOff>121920</xdr:rowOff>
    </xdr:to>
    <xdr:pic>
      <xdr:nvPicPr>
        <xdr:cNvPr id="4337" name="Picture 57">
          <a:extLst>
            <a:ext uri="{FF2B5EF4-FFF2-40B4-BE49-F238E27FC236}">
              <a16:creationId xmlns:a16="http://schemas.microsoft.com/office/drawing/2014/main" id="{C8BA9B15-9EC8-E54E-FAEE-2CF0AF417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8636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16</xdr:col>
      <xdr:colOff>114300</xdr:colOff>
      <xdr:row>68</xdr:row>
      <xdr:rowOff>45720</xdr:rowOff>
    </xdr:to>
    <xdr:pic>
      <xdr:nvPicPr>
        <xdr:cNvPr id="4338" name="Picture 56">
          <a:extLst>
            <a:ext uri="{FF2B5EF4-FFF2-40B4-BE49-F238E27FC236}">
              <a16:creationId xmlns:a16="http://schemas.microsoft.com/office/drawing/2014/main" id="{033EA5A2-B96C-186D-049B-E9871925B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24206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16</xdr:col>
      <xdr:colOff>114300</xdr:colOff>
      <xdr:row>67</xdr:row>
      <xdr:rowOff>45720</xdr:rowOff>
    </xdr:to>
    <xdr:pic>
      <xdr:nvPicPr>
        <xdr:cNvPr id="4339" name="Picture 55">
          <a:extLst>
            <a:ext uri="{FF2B5EF4-FFF2-40B4-BE49-F238E27FC236}">
              <a16:creationId xmlns:a16="http://schemas.microsoft.com/office/drawing/2014/main" id="{F764255C-9032-9C97-24E2-00331F980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22377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1</xdr:col>
      <xdr:colOff>22860</xdr:colOff>
      <xdr:row>66</xdr:row>
      <xdr:rowOff>121920</xdr:rowOff>
    </xdr:to>
    <xdr:pic>
      <xdr:nvPicPr>
        <xdr:cNvPr id="4340" name="Picture 54">
          <a:extLst>
            <a:ext uri="{FF2B5EF4-FFF2-40B4-BE49-F238E27FC236}">
              <a16:creationId xmlns:a16="http://schemas.microsoft.com/office/drawing/2014/main" id="{8542BFED-1950-BA4D-1D4A-9393D28F2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5484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16</xdr:col>
      <xdr:colOff>114300</xdr:colOff>
      <xdr:row>64</xdr:row>
      <xdr:rowOff>45720</xdr:rowOff>
    </xdr:to>
    <xdr:pic>
      <xdr:nvPicPr>
        <xdr:cNvPr id="4341" name="Picture 53">
          <a:extLst>
            <a:ext uri="{FF2B5EF4-FFF2-40B4-BE49-F238E27FC236}">
              <a16:creationId xmlns:a16="http://schemas.microsoft.com/office/drawing/2014/main" id="{8F7A8263-D5E7-5401-8701-17F79A694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16890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16</xdr:col>
      <xdr:colOff>114300</xdr:colOff>
      <xdr:row>63</xdr:row>
      <xdr:rowOff>45720</xdr:rowOff>
    </xdr:to>
    <xdr:pic>
      <xdr:nvPicPr>
        <xdr:cNvPr id="4342" name="Picture 52">
          <a:extLst>
            <a:ext uri="{FF2B5EF4-FFF2-40B4-BE49-F238E27FC236}">
              <a16:creationId xmlns:a16="http://schemas.microsoft.com/office/drawing/2014/main" id="{AE8E6096-E413-00CC-6130-320C7C8DA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15062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16</xdr:col>
      <xdr:colOff>114300</xdr:colOff>
      <xdr:row>62</xdr:row>
      <xdr:rowOff>45720</xdr:rowOff>
    </xdr:to>
    <xdr:pic>
      <xdr:nvPicPr>
        <xdr:cNvPr id="4343" name="Picture 51">
          <a:extLst>
            <a:ext uri="{FF2B5EF4-FFF2-40B4-BE49-F238E27FC236}">
              <a16:creationId xmlns:a16="http://schemas.microsoft.com/office/drawing/2014/main" id="{18102749-55EE-9C12-A7E0-B17607D80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13233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16</xdr:col>
      <xdr:colOff>114300</xdr:colOff>
      <xdr:row>61</xdr:row>
      <xdr:rowOff>45720</xdr:rowOff>
    </xdr:to>
    <xdr:pic>
      <xdr:nvPicPr>
        <xdr:cNvPr id="4344" name="Picture 50">
          <a:extLst>
            <a:ext uri="{FF2B5EF4-FFF2-40B4-BE49-F238E27FC236}">
              <a16:creationId xmlns:a16="http://schemas.microsoft.com/office/drawing/2014/main" id="{34E1C0DF-5686-B8DD-4C27-1B4CCE77B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11404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16</xdr:col>
      <xdr:colOff>114300</xdr:colOff>
      <xdr:row>60</xdr:row>
      <xdr:rowOff>45720</xdr:rowOff>
    </xdr:to>
    <xdr:pic>
      <xdr:nvPicPr>
        <xdr:cNvPr id="4345" name="Picture 49">
          <a:extLst>
            <a:ext uri="{FF2B5EF4-FFF2-40B4-BE49-F238E27FC236}">
              <a16:creationId xmlns:a16="http://schemas.microsoft.com/office/drawing/2014/main" id="{B2154694-0155-FD29-6E42-2C0639796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09575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16</xdr:col>
      <xdr:colOff>114300</xdr:colOff>
      <xdr:row>59</xdr:row>
      <xdr:rowOff>45720</xdr:rowOff>
    </xdr:to>
    <xdr:pic>
      <xdr:nvPicPr>
        <xdr:cNvPr id="4346" name="Picture 48">
          <a:extLst>
            <a:ext uri="{FF2B5EF4-FFF2-40B4-BE49-F238E27FC236}">
              <a16:creationId xmlns:a16="http://schemas.microsoft.com/office/drawing/2014/main" id="{E5754185-9552-CC53-3905-E26D623AE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07746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16</xdr:col>
      <xdr:colOff>114300</xdr:colOff>
      <xdr:row>58</xdr:row>
      <xdr:rowOff>45720</xdr:rowOff>
    </xdr:to>
    <xdr:pic>
      <xdr:nvPicPr>
        <xdr:cNvPr id="4347" name="Picture 47">
          <a:extLst>
            <a:ext uri="{FF2B5EF4-FFF2-40B4-BE49-F238E27FC236}">
              <a16:creationId xmlns:a16="http://schemas.microsoft.com/office/drawing/2014/main" id="{CA83965A-BBE4-8CC7-E4F1-DCDCEB749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05918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16</xdr:col>
      <xdr:colOff>114300</xdr:colOff>
      <xdr:row>57</xdr:row>
      <xdr:rowOff>45720</xdr:rowOff>
    </xdr:to>
    <xdr:pic>
      <xdr:nvPicPr>
        <xdr:cNvPr id="4348" name="Picture 46">
          <a:extLst>
            <a:ext uri="{FF2B5EF4-FFF2-40B4-BE49-F238E27FC236}">
              <a16:creationId xmlns:a16="http://schemas.microsoft.com/office/drawing/2014/main" id="{CAA83282-D495-4830-6E64-05DB83FD8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04089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16</xdr:col>
      <xdr:colOff>114300</xdr:colOff>
      <xdr:row>56</xdr:row>
      <xdr:rowOff>45720</xdr:rowOff>
    </xdr:to>
    <xdr:pic>
      <xdr:nvPicPr>
        <xdr:cNvPr id="4349" name="Picture 45">
          <a:extLst>
            <a:ext uri="{FF2B5EF4-FFF2-40B4-BE49-F238E27FC236}">
              <a16:creationId xmlns:a16="http://schemas.microsoft.com/office/drawing/2014/main" id="{2CBF09FF-2F48-0BB5-D726-FC6DC8B3B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02260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1</xdr:col>
      <xdr:colOff>22860</xdr:colOff>
      <xdr:row>55</xdr:row>
      <xdr:rowOff>121920</xdr:rowOff>
    </xdr:to>
    <xdr:pic>
      <xdr:nvPicPr>
        <xdr:cNvPr id="4350" name="Picture 44">
          <a:extLst>
            <a:ext uri="{FF2B5EF4-FFF2-40B4-BE49-F238E27FC236}">
              <a16:creationId xmlns:a16="http://schemas.microsoft.com/office/drawing/2014/main" id="{078AA05D-3208-3CD8-9007-5D9F061AE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4316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16</xdr:col>
      <xdr:colOff>114300</xdr:colOff>
      <xdr:row>53</xdr:row>
      <xdr:rowOff>45720</xdr:rowOff>
    </xdr:to>
    <xdr:pic>
      <xdr:nvPicPr>
        <xdr:cNvPr id="4351" name="Picture 43">
          <a:extLst>
            <a:ext uri="{FF2B5EF4-FFF2-40B4-BE49-F238E27FC236}">
              <a16:creationId xmlns:a16="http://schemas.microsoft.com/office/drawing/2014/main" id="{DE75409A-591A-35B3-D23C-13563989E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96774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16</xdr:col>
      <xdr:colOff>114300</xdr:colOff>
      <xdr:row>52</xdr:row>
      <xdr:rowOff>45720</xdr:rowOff>
    </xdr:to>
    <xdr:pic>
      <xdr:nvPicPr>
        <xdr:cNvPr id="4352" name="Picture 42">
          <a:extLst>
            <a:ext uri="{FF2B5EF4-FFF2-40B4-BE49-F238E27FC236}">
              <a16:creationId xmlns:a16="http://schemas.microsoft.com/office/drawing/2014/main" id="{D868756A-7B11-26E5-C701-25693400E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94945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16</xdr:col>
      <xdr:colOff>114300</xdr:colOff>
      <xdr:row>51</xdr:row>
      <xdr:rowOff>45720</xdr:rowOff>
    </xdr:to>
    <xdr:pic>
      <xdr:nvPicPr>
        <xdr:cNvPr id="4353" name="Picture 41">
          <a:extLst>
            <a:ext uri="{FF2B5EF4-FFF2-40B4-BE49-F238E27FC236}">
              <a16:creationId xmlns:a16="http://schemas.microsoft.com/office/drawing/2014/main" id="{2F9F406E-4B4B-81B4-E14C-8BF5C2078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93116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16</xdr:col>
      <xdr:colOff>114300</xdr:colOff>
      <xdr:row>50</xdr:row>
      <xdr:rowOff>45720</xdr:rowOff>
    </xdr:to>
    <xdr:pic>
      <xdr:nvPicPr>
        <xdr:cNvPr id="4354" name="Picture 40">
          <a:extLst>
            <a:ext uri="{FF2B5EF4-FFF2-40B4-BE49-F238E27FC236}">
              <a16:creationId xmlns:a16="http://schemas.microsoft.com/office/drawing/2014/main" id="{1F5E350D-15B0-70B4-B687-D4E983B63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91287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1</xdr:col>
      <xdr:colOff>22860</xdr:colOff>
      <xdr:row>49</xdr:row>
      <xdr:rowOff>121920</xdr:rowOff>
    </xdr:to>
    <xdr:pic>
      <xdr:nvPicPr>
        <xdr:cNvPr id="4355" name="Picture 39">
          <a:extLst>
            <a:ext uri="{FF2B5EF4-FFF2-40B4-BE49-F238E27FC236}">
              <a16:creationId xmlns:a16="http://schemas.microsoft.com/office/drawing/2014/main" id="{564ECBAC-1A5D-52AB-7130-115AE739B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4588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16</xdr:col>
      <xdr:colOff>114300</xdr:colOff>
      <xdr:row>47</xdr:row>
      <xdr:rowOff>45720</xdr:rowOff>
    </xdr:to>
    <xdr:pic>
      <xdr:nvPicPr>
        <xdr:cNvPr id="4356" name="Picture 38">
          <a:extLst>
            <a:ext uri="{FF2B5EF4-FFF2-40B4-BE49-F238E27FC236}">
              <a16:creationId xmlns:a16="http://schemas.microsoft.com/office/drawing/2014/main" id="{6650B8E8-8E11-C053-7D11-A9F965A46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85801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1</xdr:col>
      <xdr:colOff>22860</xdr:colOff>
      <xdr:row>46</xdr:row>
      <xdr:rowOff>121920</xdr:rowOff>
    </xdr:to>
    <xdr:pic>
      <xdr:nvPicPr>
        <xdr:cNvPr id="4357" name="Picture 37">
          <a:extLst>
            <a:ext uri="{FF2B5EF4-FFF2-40B4-BE49-F238E27FC236}">
              <a16:creationId xmlns:a16="http://schemas.microsoft.com/office/drawing/2014/main" id="{AA113D3D-3552-440F-9D75-CE686BAC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9724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16</xdr:col>
      <xdr:colOff>114300</xdr:colOff>
      <xdr:row>44</xdr:row>
      <xdr:rowOff>45720</xdr:rowOff>
    </xdr:to>
    <xdr:pic>
      <xdr:nvPicPr>
        <xdr:cNvPr id="4358" name="Picture 36">
          <a:extLst>
            <a:ext uri="{FF2B5EF4-FFF2-40B4-BE49-F238E27FC236}">
              <a16:creationId xmlns:a16="http://schemas.microsoft.com/office/drawing/2014/main" id="{0F6B7D00-BCFC-802C-0DF4-9CB8D415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80314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16</xdr:col>
      <xdr:colOff>114300</xdr:colOff>
      <xdr:row>43</xdr:row>
      <xdr:rowOff>45720</xdr:rowOff>
    </xdr:to>
    <xdr:pic>
      <xdr:nvPicPr>
        <xdr:cNvPr id="4359" name="Picture 35">
          <a:extLst>
            <a:ext uri="{FF2B5EF4-FFF2-40B4-BE49-F238E27FC236}">
              <a16:creationId xmlns:a16="http://schemas.microsoft.com/office/drawing/2014/main" id="{BA8F133F-0816-362D-F53E-DA706F49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78486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16</xdr:col>
      <xdr:colOff>114300</xdr:colOff>
      <xdr:row>42</xdr:row>
      <xdr:rowOff>45720</xdr:rowOff>
    </xdr:to>
    <xdr:pic>
      <xdr:nvPicPr>
        <xdr:cNvPr id="4360" name="Picture 34">
          <a:extLst>
            <a:ext uri="{FF2B5EF4-FFF2-40B4-BE49-F238E27FC236}">
              <a16:creationId xmlns:a16="http://schemas.microsoft.com/office/drawing/2014/main" id="{9BF01E56-4C51-4D23-714F-AF1D51A9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76657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16</xdr:col>
      <xdr:colOff>114300</xdr:colOff>
      <xdr:row>41</xdr:row>
      <xdr:rowOff>45720</xdr:rowOff>
    </xdr:to>
    <xdr:pic>
      <xdr:nvPicPr>
        <xdr:cNvPr id="4361" name="Picture 33">
          <a:extLst>
            <a:ext uri="{FF2B5EF4-FFF2-40B4-BE49-F238E27FC236}">
              <a16:creationId xmlns:a16="http://schemas.microsoft.com/office/drawing/2014/main" id="{B6F4D3EE-9FB1-3894-3592-A16B994EF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74828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16</xdr:col>
      <xdr:colOff>114300</xdr:colOff>
      <xdr:row>40</xdr:row>
      <xdr:rowOff>45720</xdr:rowOff>
    </xdr:to>
    <xdr:pic>
      <xdr:nvPicPr>
        <xdr:cNvPr id="4362" name="Picture 32">
          <a:extLst>
            <a:ext uri="{FF2B5EF4-FFF2-40B4-BE49-F238E27FC236}">
              <a16:creationId xmlns:a16="http://schemas.microsoft.com/office/drawing/2014/main" id="{A8844910-B02F-AEE2-B076-BA6E9BFC1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72999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16</xdr:col>
      <xdr:colOff>114300</xdr:colOff>
      <xdr:row>39</xdr:row>
      <xdr:rowOff>45720</xdr:rowOff>
    </xdr:to>
    <xdr:pic>
      <xdr:nvPicPr>
        <xdr:cNvPr id="4363" name="Picture 31">
          <a:extLst>
            <a:ext uri="{FF2B5EF4-FFF2-40B4-BE49-F238E27FC236}">
              <a16:creationId xmlns:a16="http://schemas.microsoft.com/office/drawing/2014/main" id="{6FCD0D8C-1A53-33A0-104E-BF9296254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71170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16</xdr:col>
      <xdr:colOff>114300</xdr:colOff>
      <xdr:row>38</xdr:row>
      <xdr:rowOff>45720</xdr:rowOff>
    </xdr:to>
    <xdr:pic>
      <xdr:nvPicPr>
        <xdr:cNvPr id="4364" name="Picture 30">
          <a:extLst>
            <a:ext uri="{FF2B5EF4-FFF2-40B4-BE49-F238E27FC236}">
              <a16:creationId xmlns:a16="http://schemas.microsoft.com/office/drawing/2014/main" id="{86A6FD42-70C4-3466-55B9-AE97A3636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69342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16</xdr:col>
      <xdr:colOff>114300</xdr:colOff>
      <xdr:row>37</xdr:row>
      <xdr:rowOff>45720</xdr:rowOff>
    </xdr:to>
    <xdr:pic>
      <xdr:nvPicPr>
        <xdr:cNvPr id="4365" name="Picture 29">
          <a:extLst>
            <a:ext uri="{FF2B5EF4-FFF2-40B4-BE49-F238E27FC236}">
              <a16:creationId xmlns:a16="http://schemas.microsoft.com/office/drawing/2014/main" id="{99B5B499-A14B-7314-8829-120498253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67513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22860</xdr:colOff>
      <xdr:row>36</xdr:row>
      <xdr:rowOff>121920</xdr:rowOff>
    </xdr:to>
    <xdr:pic>
      <xdr:nvPicPr>
        <xdr:cNvPr id="4366" name="Picture 28">
          <a:extLst>
            <a:ext uri="{FF2B5EF4-FFF2-40B4-BE49-F238E27FC236}">
              <a16:creationId xmlns:a16="http://schemas.microsoft.com/office/drawing/2014/main" id="{9511FAA2-4F8D-0DCB-86FE-A876C4A29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6844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16</xdr:col>
      <xdr:colOff>114300</xdr:colOff>
      <xdr:row>34</xdr:row>
      <xdr:rowOff>45720</xdr:rowOff>
    </xdr:to>
    <xdr:pic>
      <xdr:nvPicPr>
        <xdr:cNvPr id="4367" name="Picture 27">
          <a:extLst>
            <a:ext uri="{FF2B5EF4-FFF2-40B4-BE49-F238E27FC236}">
              <a16:creationId xmlns:a16="http://schemas.microsoft.com/office/drawing/2014/main" id="{4C1F4379-43C5-D102-79C2-DA2F981E2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62026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22860</xdr:colOff>
      <xdr:row>33</xdr:row>
      <xdr:rowOff>121920</xdr:rowOff>
    </xdr:to>
    <xdr:pic>
      <xdr:nvPicPr>
        <xdr:cNvPr id="4368" name="Picture 26">
          <a:extLst>
            <a:ext uri="{FF2B5EF4-FFF2-40B4-BE49-F238E27FC236}">
              <a16:creationId xmlns:a16="http://schemas.microsoft.com/office/drawing/2014/main" id="{40358E8A-C66F-7A8E-5B4B-FFEF02FBD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16</xdr:col>
      <xdr:colOff>114300</xdr:colOff>
      <xdr:row>31</xdr:row>
      <xdr:rowOff>45720</xdr:rowOff>
    </xdr:to>
    <xdr:pic>
      <xdr:nvPicPr>
        <xdr:cNvPr id="4369" name="Picture 25">
          <a:extLst>
            <a:ext uri="{FF2B5EF4-FFF2-40B4-BE49-F238E27FC236}">
              <a16:creationId xmlns:a16="http://schemas.microsoft.com/office/drawing/2014/main" id="{00AD52B6-B860-C47A-0681-EFBB652EE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56540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16</xdr:col>
      <xdr:colOff>114300</xdr:colOff>
      <xdr:row>30</xdr:row>
      <xdr:rowOff>45720</xdr:rowOff>
    </xdr:to>
    <xdr:pic>
      <xdr:nvPicPr>
        <xdr:cNvPr id="4370" name="Picture 24">
          <a:extLst>
            <a:ext uri="{FF2B5EF4-FFF2-40B4-BE49-F238E27FC236}">
              <a16:creationId xmlns:a16="http://schemas.microsoft.com/office/drawing/2014/main" id="{C33F032E-800A-70C7-9D93-8EC371F60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54711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16</xdr:col>
      <xdr:colOff>114300</xdr:colOff>
      <xdr:row>29</xdr:row>
      <xdr:rowOff>45720</xdr:rowOff>
    </xdr:to>
    <xdr:pic>
      <xdr:nvPicPr>
        <xdr:cNvPr id="4371" name="Picture 23">
          <a:extLst>
            <a:ext uri="{FF2B5EF4-FFF2-40B4-BE49-F238E27FC236}">
              <a16:creationId xmlns:a16="http://schemas.microsoft.com/office/drawing/2014/main" id="{FB6A2E69-AB36-DED2-4695-519CBD04D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52882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22860</xdr:colOff>
      <xdr:row>28</xdr:row>
      <xdr:rowOff>121920</xdr:rowOff>
    </xdr:to>
    <xdr:pic>
      <xdr:nvPicPr>
        <xdr:cNvPr id="4372" name="Picture 22">
          <a:extLst>
            <a:ext uri="{FF2B5EF4-FFF2-40B4-BE49-F238E27FC236}">
              <a16:creationId xmlns:a16="http://schemas.microsoft.com/office/drawing/2014/main" id="{83F6CA23-17BF-D6DD-B07A-F294C37EA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16</xdr:col>
      <xdr:colOff>114300</xdr:colOff>
      <xdr:row>26</xdr:row>
      <xdr:rowOff>45720</xdr:rowOff>
    </xdr:to>
    <xdr:pic>
      <xdr:nvPicPr>
        <xdr:cNvPr id="4373" name="Picture 21">
          <a:extLst>
            <a:ext uri="{FF2B5EF4-FFF2-40B4-BE49-F238E27FC236}">
              <a16:creationId xmlns:a16="http://schemas.microsoft.com/office/drawing/2014/main" id="{63656DFD-1C0B-9C83-48AF-600C7B98F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47396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16</xdr:col>
      <xdr:colOff>114300</xdr:colOff>
      <xdr:row>25</xdr:row>
      <xdr:rowOff>45720</xdr:rowOff>
    </xdr:to>
    <xdr:pic>
      <xdr:nvPicPr>
        <xdr:cNvPr id="4374" name="Picture 20">
          <a:extLst>
            <a:ext uri="{FF2B5EF4-FFF2-40B4-BE49-F238E27FC236}">
              <a16:creationId xmlns:a16="http://schemas.microsoft.com/office/drawing/2014/main" id="{4AF4268D-D4B6-CD20-E250-165CAB72E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45567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16</xdr:col>
      <xdr:colOff>114300</xdr:colOff>
      <xdr:row>24</xdr:row>
      <xdr:rowOff>45720</xdr:rowOff>
    </xdr:to>
    <xdr:pic>
      <xdr:nvPicPr>
        <xdr:cNvPr id="4375" name="Picture 19">
          <a:extLst>
            <a:ext uri="{FF2B5EF4-FFF2-40B4-BE49-F238E27FC236}">
              <a16:creationId xmlns:a16="http://schemas.microsoft.com/office/drawing/2014/main" id="{72765953-0463-EFAC-0C76-26C625B93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43738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16</xdr:col>
      <xdr:colOff>114300</xdr:colOff>
      <xdr:row>23</xdr:row>
      <xdr:rowOff>45720</xdr:rowOff>
    </xdr:to>
    <xdr:pic>
      <xdr:nvPicPr>
        <xdr:cNvPr id="4376" name="Picture 18">
          <a:extLst>
            <a:ext uri="{FF2B5EF4-FFF2-40B4-BE49-F238E27FC236}">
              <a16:creationId xmlns:a16="http://schemas.microsoft.com/office/drawing/2014/main" id="{12B5230C-02C9-9BD3-63AF-1FEDC229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41910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16</xdr:col>
      <xdr:colOff>114300</xdr:colOff>
      <xdr:row>22</xdr:row>
      <xdr:rowOff>45720</xdr:rowOff>
    </xdr:to>
    <xdr:pic>
      <xdr:nvPicPr>
        <xdr:cNvPr id="4377" name="Picture 17">
          <a:extLst>
            <a:ext uri="{FF2B5EF4-FFF2-40B4-BE49-F238E27FC236}">
              <a16:creationId xmlns:a16="http://schemas.microsoft.com/office/drawing/2014/main" id="{DD1AA790-8CBE-A990-0FCD-77B1B51D7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40081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16</xdr:col>
      <xdr:colOff>114300</xdr:colOff>
      <xdr:row>21</xdr:row>
      <xdr:rowOff>45720</xdr:rowOff>
    </xdr:to>
    <xdr:pic>
      <xdr:nvPicPr>
        <xdr:cNvPr id="4378" name="Picture 16">
          <a:extLst>
            <a:ext uri="{FF2B5EF4-FFF2-40B4-BE49-F238E27FC236}">
              <a16:creationId xmlns:a16="http://schemas.microsoft.com/office/drawing/2014/main" id="{3DC55B9A-2CE9-DB4C-2194-8DAB1A934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38252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16</xdr:col>
      <xdr:colOff>114300</xdr:colOff>
      <xdr:row>20</xdr:row>
      <xdr:rowOff>45720</xdr:rowOff>
    </xdr:to>
    <xdr:pic>
      <xdr:nvPicPr>
        <xdr:cNvPr id="4379" name="Picture 15">
          <a:extLst>
            <a:ext uri="{FF2B5EF4-FFF2-40B4-BE49-F238E27FC236}">
              <a16:creationId xmlns:a16="http://schemas.microsoft.com/office/drawing/2014/main" id="{5182E590-E45E-A09D-F204-69C56E585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36423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16</xdr:col>
      <xdr:colOff>114300</xdr:colOff>
      <xdr:row>19</xdr:row>
      <xdr:rowOff>45720</xdr:rowOff>
    </xdr:to>
    <xdr:pic>
      <xdr:nvPicPr>
        <xdr:cNvPr id="4380" name="Picture 14">
          <a:extLst>
            <a:ext uri="{FF2B5EF4-FFF2-40B4-BE49-F238E27FC236}">
              <a16:creationId xmlns:a16="http://schemas.microsoft.com/office/drawing/2014/main" id="{FEDD37A8-9BD0-8C98-B404-950523F47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34594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16</xdr:col>
      <xdr:colOff>114300</xdr:colOff>
      <xdr:row>18</xdr:row>
      <xdr:rowOff>45720</xdr:rowOff>
    </xdr:to>
    <xdr:pic>
      <xdr:nvPicPr>
        <xdr:cNvPr id="4381" name="Picture 13">
          <a:extLst>
            <a:ext uri="{FF2B5EF4-FFF2-40B4-BE49-F238E27FC236}">
              <a16:creationId xmlns:a16="http://schemas.microsoft.com/office/drawing/2014/main" id="{DCFF6A7B-D757-1A7D-2252-CA49E70A8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32766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16</xdr:col>
      <xdr:colOff>114300</xdr:colOff>
      <xdr:row>17</xdr:row>
      <xdr:rowOff>45720</xdr:rowOff>
    </xdr:to>
    <xdr:pic>
      <xdr:nvPicPr>
        <xdr:cNvPr id="4382" name="Picture 12">
          <a:extLst>
            <a:ext uri="{FF2B5EF4-FFF2-40B4-BE49-F238E27FC236}">
              <a16:creationId xmlns:a16="http://schemas.microsoft.com/office/drawing/2014/main" id="{E93E3D5D-C59A-701D-6BB1-8820B25BE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30937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22860</xdr:colOff>
      <xdr:row>16</xdr:row>
      <xdr:rowOff>121920</xdr:rowOff>
    </xdr:to>
    <xdr:pic>
      <xdr:nvPicPr>
        <xdr:cNvPr id="4383" name="Picture 11">
          <a:extLst>
            <a:ext uri="{FF2B5EF4-FFF2-40B4-BE49-F238E27FC236}">
              <a16:creationId xmlns:a16="http://schemas.microsoft.com/office/drawing/2014/main" id="{8357F43C-D059-A807-351B-21DB96ADA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084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16</xdr:col>
      <xdr:colOff>114300</xdr:colOff>
      <xdr:row>14</xdr:row>
      <xdr:rowOff>45720</xdr:rowOff>
    </xdr:to>
    <xdr:pic>
      <xdr:nvPicPr>
        <xdr:cNvPr id="4384" name="Picture 10">
          <a:extLst>
            <a:ext uri="{FF2B5EF4-FFF2-40B4-BE49-F238E27FC236}">
              <a16:creationId xmlns:a16="http://schemas.microsoft.com/office/drawing/2014/main" id="{F07B5C4D-79BF-83EE-73E3-8EDE667E1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25450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16</xdr:col>
      <xdr:colOff>114300</xdr:colOff>
      <xdr:row>13</xdr:row>
      <xdr:rowOff>45720</xdr:rowOff>
    </xdr:to>
    <xdr:pic>
      <xdr:nvPicPr>
        <xdr:cNvPr id="4385" name="Picture 9">
          <a:extLst>
            <a:ext uri="{FF2B5EF4-FFF2-40B4-BE49-F238E27FC236}">
              <a16:creationId xmlns:a16="http://schemas.microsoft.com/office/drawing/2014/main" id="{FE3D7C9A-1D22-BAF0-3564-83591C868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23622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16</xdr:col>
      <xdr:colOff>114300</xdr:colOff>
      <xdr:row>12</xdr:row>
      <xdr:rowOff>45720</xdr:rowOff>
    </xdr:to>
    <xdr:pic>
      <xdr:nvPicPr>
        <xdr:cNvPr id="4386" name="Picture 8">
          <a:extLst>
            <a:ext uri="{FF2B5EF4-FFF2-40B4-BE49-F238E27FC236}">
              <a16:creationId xmlns:a16="http://schemas.microsoft.com/office/drawing/2014/main" id="{31F86492-0E20-116B-4A87-3241A72C3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21793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16</xdr:col>
      <xdr:colOff>114300</xdr:colOff>
      <xdr:row>11</xdr:row>
      <xdr:rowOff>45720</xdr:rowOff>
    </xdr:to>
    <xdr:pic>
      <xdr:nvPicPr>
        <xdr:cNvPr id="4387" name="Picture 7">
          <a:extLst>
            <a:ext uri="{FF2B5EF4-FFF2-40B4-BE49-F238E27FC236}">
              <a16:creationId xmlns:a16="http://schemas.microsoft.com/office/drawing/2014/main" id="{0101F09C-E488-555A-0C56-76234EBE5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9964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16</xdr:col>
      <xdr:colOff>114300</xdr:colOff>
      <xdr:row>10</xdr:row>
      <xdr:rowOff>45720</xdr:rowOff>
    </xdr:to>
    <xdr:pic>
      <xdr:nvPicPr>
        <xdr:cNvPr id="4388" name="Picture 6">
          <a:extLst>
            <a:ext uri="{FF2B5EF4-FFF2-40B4-BE49-F238E27FC236}">
              <a16:creationId xmlns:a16="http://schemas.microsoft.com/office/drawing/2014/main" id="{C0BE86BF-6EC7-85F6-B37E-454BF1D6E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81356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16</xdr:col>
      <xdr:colOff>114300</xdr:colOff>
      <xdr:row>9</xdr:row>
      <xdr:rowOff>45720</xdr:rowOff>
    </xdr:to>
    <xdr:pic>
      <xdr:nvPicPr>
        <xdr:cNvPr id="4389" name="Picture 5">
          <a:extLst>
            <a:ext uri="{FF2B5EF4-FFF2-40B4-BE49-F238E27FC236}">
              <a16:creationId xmlns:a16="http://schemas.microsoft.com/office/drawing/2014/main" id="{BC48EE06-000D-0C37-441F-C74438BF3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63068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16</xdr:col>
      <xdr:colOff>114300</xdr:colOff>
      <xdr:row>8</xdr:row>
      <xdr:rowOff>45720</xdr:rowOff>
    </xdr:to>
    <xdr:pic>
      <xdr:nvPicPr>
        <xdr:cNvPr id="4390" name="Picture 4">
          <a:extLst>
            <a:ext uri="{FF2B5EF4-FFF2-40B4-BE49-F238E27FC236}">
              <a16:creationId xmlns:a16="http://schemas.microsoft.com/office/drawing/2014/main" id="{35BCE554-8355-D860-BF18-7209C5DF4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44780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16</xdr:col>
      <xdr:colOff>114300</xdr:colOff>
      <xdr:row>7</xdr:row>
      <xdr:rowOff>45720</xdr:rowOff>
    </xdr:to>
    <xdr:pic>
      <xdr:nvPicPr>
        <xdr:cNvPr id="4391" name="Picture 3">
          <a:extLst>
            <a:ext uri="{FF2B5EF4-FFF2-40B4-BE49-F238E27FC236}">
              <a16:creationId xmlns:a16="http://schemas.microsoft.com/office/drawing/2014/main" id="{ACF4D8F6-8C09-8FEC-4AD9-BD4BA3837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26492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16</xdr:col>
      <xdr:colOff>114300</xdr:colOff>
      <xdr:row>6</xdr:row>
      <xdr:rowOff>45720</xdr:rowOff>
    </xdr:to>
    <xdr:pic>
      <xdr:nvPicPr>
        <xdr:cNvPr id="4392" name="Picture 2">
          <a:extLst>
            <a:ext uri="{FF2B5EF4-FFF2-40B4-BE49-F238E27FC236}">
              <a16:creationId xmlns:a16="http://schemas.microsoft.com/office/drawing/2014/main" id="{50FD2551-ED75-F43D-712A-2D16DE6F6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1082040"/>
          <a:ext cx="914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22860</xdr:colOff>
      <xdr:row>5</xdr:row>
      <xdr:rowOff>121920</xdr:rowOff>
    </xdr:to>
    <xdr:pic>
      <xdr:nvPicPr>
        <xdr:cNvPr id="4393" name="Picture 1">
          <a:extLst>
            <a:ext uri="{FF2B5EF4-FFF2-40B4-BE49-F238E27FC236}">
              <a16:creationId xmlns:a16="http://schemas.microsoft.com/office/drawing/2014/main" id="{E876FC24-D488-5F4E-B53D-44482D92C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9160"/>
          <a:ext cx="17526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AFF6F-0894-4B4A-AF14-4A9C87C7DD62}">
  <dimension ref="B4:I29"/>
  <sheetViews>
    <sheetView showGridLines="0" topLeftCell="A4" zoomScale="110" zoomScaleNormal="110" workbookViewId="0">
      <selection activeCell="I18" sqref="I18"/>
    </sheetView>
  </sheetViews>
  <sheetFormatPr baseColWidth="10" defaultRowHeight="14.4" x14ac:dyDescent="0.3"/>
  <cols>
    <col min="8" max="8" width="7.77734375" customWidth="1"/>
  </cols>
  <sheetData>
    <row r="4" spans="2:9" x14ac:dyDescent="0.3">
      <c r="B4" t="s">
        <v>146</v>
      </c>
      <c r="E4" s="42">
        <v>850000</v>
      </c>
    </row>
    <row r="5" spans="2:9" x14ac:dyDescent="0.3">
      <c r="B5" t="s">
        <v>2</v>
      </c>
      <c r="E5" s="43">
        <v>44068</v>
      </c>
    </row>
    <row r="7" spans="2:9" x14ac:dyDescent="0.3">
      <c r="B7" t="s">
        <v>147</v>
      </c>
      <c r="E7" s="44">
        <v>0.01</v>
      </c>
    </row>
    <row r="8" spans="2:9" x14ac:dyDescent="0.3">
      <c r="B8" t="s">
        <v>148</v>
      </c>
      <c r="E8" s="45">
        <f>E4*E7</f>
        <v>8500</v>
      </c>
    </row>
    <row r="9" spans="2:9" x14ac:dyDescent="0.3">
      <c r="B9" t="s">
        <v>149</v>
      </c>
      <c r="E9" s="43">
        <v>44023</v>
      </c>
    </row>
    <row r="11" spans="2:9" x14ac:dyDescent="0.3">
      <c r="B11" t="s">
        <v>150</v>
      </c>
      <c r="E11" s="40">
        <f>E5-E9</f>
        <v>45</v>
      </c>
    </row>
    <row r="15" spans="2:9" x14ac:dyDescent="0.3">
      <c r="E15" s="22" t="s">
        <v>151</v>
      </c>
      <c r="H15" s="40" t="s">
        <v>152</v>
      </c>
      <c r="I15" s="46">
        <f>(E8/(E4-E8))*(360/E11)</f>
        <v>8.0808080808080815E-2</v>
      </c>
    </row>
    <row r="20" spans="2:9" x14ac:dyDescent="0.3">
      <c r="E20" s="22" t="s">
        <v>151</v>
      </c>
      <c r="H20" s="40" t="s">
        <v>152</v>
      </c>
      <c r="I20" s="46">
        <f>(1+(E8/(E4-E8)))^(360/E11)-1</f>
        <v>8.3723380950975868E-2</v>
      </c>
    </row>
    <row r="23" spans="2:9" x14ac:dyDescent="0.3">
      <c r="B23" s="50" t="s">
        <v>157</v>
      </c>
      <c r="C23" s="51"/>
      <c r="D23" s="51"/>
      <c r="E23" s="51"/>
    </row>
    <row r="25" spans="2:9" x14ac:dyDescent="0.3">
      <c r="B25" t="s">
        <v>153</v>
      </c>
      <c r="E25" s="47">
        <f>E4</f>
        <v>850000</v>
      </c>
    </row>
    <row r="26" spans="2:9" x14ac:dyDescent="0.3">
      <c r="B26" t="s">
        <v>154</v>
      </c>
      <c r="D26">
        <f>E11</f>
        <v>45</v>
      </c>
    </row>
    <row r="27" spans="2:9" x14ac:dyDescent="0.3">
      <c r="B27" t="s">
        <v>155</v>
      </c>
      <c r="D27" s="62">
        <v>0.25</v>
      </c>
    </row>
    <row r="29" spans="2:9" x14ac:dyDescent="0.3">
      <c r="B29" s="48" t="s">
        <v>156</v>
      </c>
      <c r="C29" s="48"/>
      <c r="D29" s="48"/>
      <c r="E29" s="49">
        <f>E25*D27/360*D26</f>
        <v>26562.500000000004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220"/>
  <sheetViews>
    <sheetView showGridLines="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220" sqref="I220"/>
    </sheetView>
  </sheetViews>
  <sheetFormatPr baseColWidth="10" defaultRowHeight="14.4" x14ac:dyDescent="0.3"/>
  <cols>
    <col min="1" max="2" width="2.21875" customWidth="1"/>
    <col min="3" max="3" width="15.5546875" bestFit="1" customWidth="1"/>
    <col min="4" max="4" width="6" bestFit="1" customWidth="1"/>
    <col min="5" max="5" width="6" customWidth="1"/>
    <col min="6" max="6" width="15.5546875" style="57" bestFit="1" customWidth="1"/>
    <col min="7" max="7" width="7.5546875" bestFit="1" customWidth="1"/>
    <col min="8" max="8" width="10.88671875" style="3" bestFit="1" customWidth="1"/>
    <col min="9" max="9" width="10.109375" style="3" bestFit="1" customWidth="1"/>
    <col min="10" max="10" width="9.88671875" style="3" bestFit="1" customWidth="1"/>
    <col min="11" max="11" width="9.21875" style="3" bestFit="1" customWidth="1"/>
    <col min="12" max="12" width="12.21875" style="3" bestFit="1" customWidth="1"/>
    <col min="13" max="13" width="14" style="3" bestFit="1" customWidth="1"/>
    <col min="14" max="14" width="46.21875" bestFit="1" customWidth="1"/>
    <col min="15" max="15" width="14.5546875" bestFit="1" customWidth="1"/>
    <col min="16" max="16" width="19.6640625" bestFit="1" customWidth="1"/>
    <col min="17" max="17" width="0.109375" customWidth="1"/>
  </cols>
  <sheetData>
    <row r="1" spans="1:17" x14ac:dyDescent="0.3">
      <c r="C1" s="4" t="s">
        <v>71</v>
      </c>
      <c r="D1" s="5"/>
      <c r="E1" s="5"/>
      <c r="F1" s="54"/>
      <c r="G1" s="5"/>
      <c r="H1" s="6"/>
      <c r="I1" s="6"/>
      <c r="J1" s="6"/>
      <c r="K1" s="6"/>
      <c r="L1" s="6"/>
      <c r="M1" s="6"/>
      <c r="N1" s="6"/>
      <c r="O1" s="6"/>
      <c r="P1" s="6"/>
    </row>
    <row r="2" spans="1:17" x14ac:dyDescent="0.3">
      <c r="C2" s="4" t="s">
        <v>160</v>
      </c>
      <c r="D2" s="5"/>
      <c r="E2" s="5"/>
      <c r="F2" s="54"/>
      <c r="G2" s="5"/>
      <c r="H2" s="6"/>
      <c r="I2" s="6"/>
      <c r="J2" s="6"/>
      <c r="K2" s="6"/>
      <c r="L2" s="6"/>
      <c r="M2" s="6"/>
      <c r="N2" s="6"/>
      <c r="O2" s="6"/>
      <c r="P2" s="6"/>
    </row>
    <row r="4" spans="1:17" x14ac:dyDescent="0.3">
      <c r="A4" s="1"/>
      <c r="B4" s="1"/>
      <c r="C4" s="7" t="s">
        <v>0</v>
      </c>
      <c r="D4" s="7" t="s">
        <v>1</v>
      </c>
      <c r="E4" s="7" t="s">
        <v>103</v>
      </c>
      <c r="F4" s="55" t="s">
        <v>2</v>
      </c>
      <c r="G4" s="7" t="s">
        <v>3</v>
      </c>
      <c r="H4" s="8" t="s">
        <v>4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101</v>
      </c>
      <c r="N4" s="7" t="s">
        <v>9</v>
      </c>
      <c r="O4" s="7" t="s">
        <v>10</v>
      </c>
      <c r="P4" s="7" t="s">
        <v>11</v>
      </c>
      <c r="Q4" s="16"/>
    </row>
    <row r="5" spans="1:17" x14ac:dyDescent="0.3">
      <c r="C5" s="9" t="s">
        <v>69</v>
      </c>
      <c r="D5" s="9"/>
      <c r="E5" s="9"/>
      <c r="F5" s="53"/>
      <c r="G5" s="9"/>
      <c r="H5" s="9"/>
      <c r="I5" s="9"/>
      <c r="J5" s="9"/>
      <c r="K5" s="9"/>
      <c r="L5" s="9"/>
      <c r="M5" s="9"/>
      <c r="N5" s="9"/>
      <c r="O5" s="9"/>
      <c r="P5" s="9"/>
      <c r="Q5" s="2"/>
    </row>
    <row r="6" spans="1:17" x14ac:dyDescent="0.3">
      <c r="A6" s="2"/>
      <c r="B6" s="2"/>
      <c r="C6" s="52">
        <v>42998.595833333333</v>
      </c>
      <c r="D6" s="10">
        <v>108</v>
      </c>
      <c r="E6" s="20">
        <f ca="1">INT(TODAY()-C6)</f>
        <v>2092</v>
      </c>
      <c r="F6" s="52">
        <v>42998</v>
      </c>
      <c r="G6" s="10" t="s">
        <v>12</v>
      </c>
      <c r="H6" s="11">
        <v>11600</v>
      </c>
      <c r="I6" s="11">
        <v>0</v>
      </c>
      <c r="J6" s="11">
        <v>0</v>
      </c>
      <c r="K6" s="11">
        <v>0</v>
      </c>
      <c r="L6" s="11">
        <v>11600</v>
      </c>
      <c r="M6" s="11">
        <v>11600</v>
      </c>
      <c r="N6" s="17"/>
      <c r="O6" s="17"/>
      <c r="P6" s="17"/>
    </row>
    <row r="7" spans="1:17" x14ac:dyDescent="0.3">
      <c r="A7" s="2"/>
      <c r="B7" s="2"/>
      <c r="C7" s="52">
        <v>43024.443749999999</v>
      </c>
      <c r="D7" s="10">
        <v>132</v>
      </c>
      <c r="E7" s="20">
        <f t="shared" ref="E7:E14" ca="1" si="0">INT(TODAY()-C7)</f>
        <v>2066</v>
      </c>
      <c r="F7" s="52">
        <v>43024</v>
      </c>
      <c r="G7" s="10" t="s">
        <v>12</v>
      </c>
      <c r="H7" s="11">
        <v>11600</v>
      </c>
      <c r="I7" s="11">
        <v>0</v>
      </c>
      <c r="J7" s="11">
        <v>0</v>
      </c>
      <c r="K7" s="11">
        <v>0</v>
      </c>
      <c r="L7" s="11">
        <v>11600</v>
      </c>
      <c r="M7" s="11">
        <v>11600</v>
      </c>
      <c r="N7" s="17"/>
      <c r="O7" s="17"/>
      <c r="P7" s="17"/>
    </row>
    <row r="8" spans="1:17" x14ac:dyDescent="0.3">
      <c r="A8" s="2"/>
      <c r="B8" s="2"/>
      <c r="C8" s="52">
        <v>43054.265277777777</v>
      </c>
      <c r="D8" s="10">
        <v>153</v>
      </c>
      <c r="E8" s="20">
        <f t="shared" ca="1" si="0"/>
        <v>2036</v>
      </c>
      <c r="F8" s="52">
        <v>43054</v>
      </c>
      <c r="G8" s="10" t="s">
        <v>12</v>
      </c>
      <c r="H8" s="11">
        <v>11600</v>
      </c>
      <c r="I8" s="11">
        <v>0</v>
      </c>
      <c r="J8" s="11">
        <v>0</v>
      </c>
      <c r="K8" s="11">
        <v>0</v>
      </c>
      <c r="L8" s="11">
        <v>11600</v>
      </c>
      <c r="M8" s="11">
        <v>11600</v>
      </c>
      <c r="N8" s="17"/>
      <c r="O8" s="17"/>
      <c r="P8" s="17"/>
    </row>
    <row r="9" spans="1:17" x14ac:dyDescent="0.3">
      <c r="A9" s="2"/>
      <c r="B9" s="2"/>
      <c r="C9" s="52">
        <v>43116.413888888892</v>
      </c>
      <c r="D9" s="10">
        <v>198</v>
      </c>
      <c r="E9" s="20">
        <f t="shared" ca="1" si="0"/>
        <v>1974</v>
      </c>
      <c r="F9" s="52">
        <v>43116</v>
      </c>
      <c r="G9" s="10" t="s">
        <v>12</v>
      </c>
      <c r="H9" s="11">
        <v>11600</v>
      </c>
      <c r="I9" s="11">
        <v>0</v>
      </c>
      <c r="J9" s="11">
        <v>0</v>
      </c>
      <c r="K9" s="11">
        <v>0</v>
      </c>
      <c r="L9" s="11">
        <v>11600</v>
      </c>
      <c r="M9" s="11">
        <v>11600</v>
      </c>
      <c r="N9" s="17"/>
      <c r="O9" s="17"/>
      <c r="P9" s="17"/>
    </row>
    <row r="10" spans="1:17" x14ac:dyDescent="0.3">
      <c r="A10" s="2"/>
      <c r="B10" s="2"/>
      <c r="C10" s="52">
        <v>43146.275000000001</v>
      </c>
      <c r="D10" s="10">
        <v>229</v>
      </c>
      <c r="E10" s="20">
        <f t="shared" ca="1" si="0"/>
        <v>1944</v>
      </c>
      <c r="F10" s="52">
        <v>43146</v>
      </c>
      <c r="G10" s="10" t="s">
        <v>12</v>
      </c>
      <c r="H10" s="11">
        <v>11600</v>
      </c>
      <c r="I10" s="11">
        <v>0</v>
      </c>
      <c r="J10" s="11">
        <v>0</v>
      </c>
      <c r="K10" s="11">
        <v>0</v>
      </c>
      <c r="L10" s="11">
        <v>11600</v>
      </c>
      <c r="M10" s="11">
        <v>11600</v>
      </c>
      <c r="N10" s="17"/>
      <c r="O10" s="17"/>
      <c r="P10" s="17"/>
    </row>
    <row r="11" spans="1:17" x14ac:dyDescent="0.3">
      <c r="A11" s="2"/>
      <c r="B11" s="2"/>
      <c r="C11" s="52">
        <v>43175.45208333333</v>
      </c>
      <c r="D11" s="10">
        <v>256</v>
      </c>
      <c r="E11" s="20">
        <f t="shared" ca="1" si="0"/>
        <v>1915</v>
      </c>
      <c r="F11" s="52">
        <v>43175</v>
      </c>
      <c r="G11" s="10" t="s">
        <v>12</v>
      </c>
      <c r="H11" s="11">
        <v>11600</v>
      </c>
      <c r="I11" s="11">
        <v>0</v>
      </c>
      <c r="J11" s="11">
        <v>0</v>
      </c>
      <c r="K11" s="11">
        <v>0</v>
      </c>
      <c r="L11" s="11">
        <v>11600</v>
      </c>
      <c r="M11" s="11">
        <v>11600</v>
      </c>
      <c r="N11" s="17"/>
      <c r="O11" s="17"/>
      <c r="P11" s="17"/>
    </row>
    <row r="12" spans="1:17" x14ac:dyDescent="0.3">
      <c r="A12" s="2"/>
      <c r="B12" s="2"/>
      <c r="C12" s="52">
        <v>43206.344444444447</v>
      </c>
      <c r="D12" s="10">
        <v>284</v>
      </c>
      <c r="E12" s="20">
        <f t="shared" ca="1" si="0"/>
        <v>1884</v>
      </c>
      <c r="F12" s="52">
        <v>43206</v>
      </c>
      <c r="G12" s="10" t="s">
        <v>12</v>
      </c>
      <c r="H12" s="11">
        <v>11600</v>
      </c>
      <c r="I12" s="11">
        <v>0</v>
      </c>
      <c r="J12" s="11">
        <v>0</v>
      </c>
      <c r="K12" s="11">
        <v>11600</v>
      </c>
      <c r="L12" s="11">
        <v>0</v>
      </c>
      <c r="M12" s="11">
        <v>11600</v>
      </c>
      <c r="N12" s="17"/>
      <c r="O12" s="17"/>
      <c r="P12" s="17"/>
    </row>
    <row r="13" spans="1:17" x14ac:dyDescent="0.3">
      <c r="A13" s="2"/>
      <c r="B13" s="2"/>
      <c r="C13" s="52">
        <v>43236.465277777781</v>
      </c>
      <c r="D13" s="10">
        <v>316</v>
      </c>
      <c r="E13" s="20">
        <f t="shared" ca="1" si="0"/>
        <v>1854</v>
      </c>
      <c r="F13" s="52">
        <v>43236</v>
      </c>
      <c r="G13" s="10" t="s">
        <v>12</v>
      </c>
      <c r="H13" s="11">
        <v>11600</v>
      </c>
      <c r="I13" s="11">
        <v>0</v>
      </c>
      <c r="J13" s="11">
        <v>11600</v>
      </c>
      <c r="K13" s="11">
        <v>0</v>
      </c>
      <c r="L13" s="11">
        <v>0</v>
      </c>
      <c r="M13" s="11">
        <v>11600</v>
      </c>
      <c r="N13" s="17"/>
      <c r="O13" s="17"/>
      <c r="P13" s="17"/>
    </row>
    <row r="14" spans="1:17" x14ac:dyDescent="0.3">
      <c r="A14" s="2"/>
      <c r="B14" s="2"/>
      <c r="C14" s="52">
        <v>43265.754166666666</v>
      </c>
      <c r="D14" s="10">
        <v>343</v>
      </c>
      <c r="E14" s="20">
        <f t="shared" ca="1" si="0"/>
        <v>1825</v>
      </c>
      <c r="F14" s="52">
        <v>43265</v>
      </c>
      <c r="G14" s="10" t="s">
        <v>12</v>
      </c>
      <c r="H14" s="11">
        <v>11600</v>
      </c>
      <c r="I14" s="11">
        <v>11600</v>
      </c>
      <c r="J14" s="11">
        <v>0</v>
      </c>
      <c r="K14" s="11">
        <v>0</v>
      </c>
      <c r="L14" s="11">
        <v>0</v>
      </c>
      <c r="M14" s="11">
        <v>11600</v>
      </c>
      <c r="N14" s="17"/>
      <c r="O14" s="17"/>
      <c r="P14" s="17"/>
    </row>
    <row r="15" spans="1:17" x14ac:dyDescent="0.3">
      <c r="A15" s="2"/>
      <c r="B15" s="2"/>
      <c r="C15" s="52"/>
      <c r="D15" s="10"/>
      <c r="E15" s="10"/>
      <c r="F15" s="52"/>
      <c r="G15" s="10"/>
      <c r="H15" s="11"/>
      <c r="I15" s="15">
        <f t="shared" ref="I15:M15" si="1">SUM(I6:I14)</f>
        <v>11600</v>
      </c>
      <c r="J15" s="15">
        <f t="shared" si="1"/>
        <v>11600</v>
      </c>
      <c r="K15" s="15">
        <f t="shared" si="1"/>
        <v>11600</v>
      </c>
      <c r="L15" s="15">
        <f t="shared" si="1"/>
        <v>69600</v>
      </c>
      <c r="M15" s="15">
        <f t="shared" si="1"/>
        <v>104400</v>
      </c>
      <c r="N15" s="18"/>
      <c r="O15" s="18"/>
      <c r="P15" s="18"/>
      <c r="Q15" s="2"/>
    </row>
    <row r="16" spans="1:17" x14ac:dyDescent="0.3">
      <c r="C16" s="53" t="s">
        <v>73</v>
      </c>
      <c r="D16" s="9"/>
      <c r="E16" s="9"/>
      <c r="F16" s="53"/>
      <c r="G16" s="9"/>
      <c r="H16" s="9"/>
      <c r="I16" s="9"/>
      <c r="J16" s="9"/>
      <c r="K16" s="9"/>
      <c r="L16" s="9"/>
      <c r="M16" s="9"/>
      <c r="N16" s="9"/>
      <c r="O16" s="9"/>
      <c r="P16" s="9"/>
      <c r="Q16" s="2"/>
    </row>
    <row r="17" spans="1:17" x14ac:dyDescent="0.3">
      <c r="A17" s="2"/>
      <c r="B17" s="2"/>
      <c r="C17" s="52">
        <v>42184.523611111108</v>
      </c>
      <c r="D17" s="10" t="s">
        <v>13</v>
      </c>
      <c r="E17" s="20">
        <f t="shared" ref="E17:E26" ca="1" si="2">INT(TODAY()-C17)</f>
        <v>2906</v>
      </c>
      <c r="F17" s="52">
        <v>42184</v>
      </c>
      <c r="G17" s="10" t="s">
        <v>12</v>
      </c>
      <c r="H17" s="11">
        <v>20880</v>
      </c>
      <c r="I17" s="11">
        <v>0</v>
      </c>
      <c r="J17" s="11">
        <v>0</v>
      </c>
      <c r="K17" s="11">
        <v>0</v>
      </c>
      <c r="L17" s="11">
        <v>20880</v>
      </c>
      <c r="M17" s="11">
        <v>20880</v>
      </c>
      <c r="N17" s="17"/>
      <c r="O17" s="17"/>
      <c r="P17" s="17"/>
    </row>
    <row r="18" spans="1:17" x14ac:dyDescent="0.3">
      <c r="A18" s="2"/>
      <c r="B18" s="2"/>
      <c r="C18" s="52">
        <v>42262.524305555555</v>
      </c>
      <c r="D18" s="10" t="s">
        <v>14</v>
      </c>
      <c r="E18" s="20">
        <f t="shared" ca="1" si="2"/>
        <v>2828</v>
      </c>
      <c r="F18" s="52">
        <v>42262</v>
      </c>
      <c r="G18" s="10" t="s">
        <v>12</v>
      </c>
      <c r="H18" s="11">
        <v>13920</v>
      </c>
      <c r="I18" s="11">
        <v>0</v>
      </c>
      <c r="J18" s="11">
        <v>0</v>
      </c>
      <c r="K18" s="11">
        <v>0</v>
      </c>
      <c r="L18" s="11">
        <v>13920</v>
      </c>
      <c r="M18" s="11">
        <v>13920</v>
      </c>
      <c r="N18" s="17"/>
      <c r="O18" s="17"/>
      <c r="P18" s="17"/>
    </row>
    <row r="19" spans="1:17" x14ac:dyDescent="0.3">
      <c r="A19" s="2"/>
      <c r="B19" s="2"/>
      <c r="C19" s="52">
        <v>42294.525000000001</v>
      </c>
      <c r="D19" s="10" t="s">
        <v>15</v>
      </c>
      <c r="E19" s="20">
        <f t="shared" ca="1" si="2"/>
        <v>2796</v>
      </c>
      <c r="F19" s="52">
        <v>42294</v>
      </c>
      <c r="G19" s="10" t="s">
        <v>12</v>
      </c>
      <c r="H19" s="11">
        <v>1740</v>
      </c>
      <c r="I19" s="11">
        <v>0</v>
      </c>
      <c r="J19" s="11">
        <v>0</v>
      </c>
      <c r="K19" s="11">
        <v>0</v>
      </c>
      <c r="L19" s="11">
        <v>1740</v>
      </c>
      <c r="M19" s="11">
        <v>1740</v>
      </c>
      <c r="N19" s="17"/>
      <c r="O19" s="17"/>
      <c r="P19" s="17"/>
    </row>
    <row r="20" spans="1:17" x14ac:dyDescent="0.3">
      <c r="A20" s="2"/>
      <c r="B20" s="2"/>
      <c r="C20" s="52">
        <v>42326.525694444441</v>
      </c>
      <c r="D20" s="10" t="s">
        <v>16</v>
      </c>
      <c r="E20" s="20">
        <f t="shared" ca="1" si="2"/>
        <v>2764</v>
      </c>
      <c r="F20" s="52">
        <v>42326</v>
      </c>
      <c r="G20" s="10" t="s">
        <v>12</v>
      </c>
      <c r="H20" s="11">
        <v>1740</v>
      </c>
      <c r="I20" s="11">
        <v>0</v>
      </c>
      <c r="J20" s="11">
        <v>0</v>
      </c>
      <c r="K20" s="11">
        <v>0</v>
      </c>
      <c r="L20" s="11">
        <v>1740</v>
      </c>
      <c r="M20" s="11">
        <v>1740</v>
      </c>
      <c r="N20" s="17"/>
      <c r="O20" s="17"/>
      <c r="P20" s="17"/>
    </row>
    <row r="21" spans="1:17" x14ac:dyDescent="0.3">
      <c r="A21" s="2"/>
      <c r="B21" s="2"/>
      <c r="C21" s="52">
        <v>42356.525694444441</v>
      </c>
      <c r="D21" s="10" t="s">
        <v>17</v>
      </c>
      <c r="E21" s="20">
        <f t="shared" ca="1" si="2"/>
        <v>2734</v>
      </c>
      <c r="F21" s="52">
        <v>42356</v>
      </c>
      <c r="G21" s="10" t="s">
        <v>12</v>
      </c>
      <c r="H21" s="11">
        <v>1740</v>
      </c>
      <c r="I21" s="11">
        <v>0</v>
      </c>
      <c r="J21" s="11">
        <v>0</v>
      </c>
      <c r="K21" s="11">
        <v>0</v>
      </c>
      <c r="L21" s="11">
        <v>1740</v>
      </c>
      <c r="M21" s="11">
        <v>1740</v>
      </c>
      <c r="N21" s="17"/>
      <c r="O21" s="17"/>
      <c r="P21" s="17"/>
    </row>
    <row r="22" spans="1:17" x14ac:dyDescent="0.3">
      <c r="A22" s="2"/>
      <c r="B22" s="2"/>
      <c r="C22" s="52">
        <v>42387.411805555559</v>
      </c>
      <c r="D22" s="10" t="s">
        <v>18</v>
      </c>
      <c r="E22" s="20">
        <f t="shared" ca="1" si="2"/>
        <v>2703</v>
      </c>
      <c r="F22" s="52">
        <v>42387.410567129627</v>
      </c>
      <c r="G22" s="10" t="s">
        <v>12</v>
      </c>
      <c r="H22" s="11">
        <v>1740</v>
      </c>
      <c r="I22" s="11">
        <v>0</v>
      </c>
      <c r="J22" s="11">
        <v>0</v>
      </c>
      <c r="K22" s="11">
        <v>0</v>
      </c>
      <c r="L22" s="11">
        <v>1740</v>
      </c>
      <c r="M22" s="11">
        <v>1740</v>
      </c>
      <c r="N22" s="17"/>
      <c r="O22" s="17"/>
      <c r="P22" s="17"/>
    </row>
    <row r="23" spans="1:17" x14ac:dyDescent="0.3">
      <c r="A23" s="2"/>
      <c r="B23" s="2"/>
      <c r="C23" s="52">
        <v>42418.234722222223</v>
      </c>
      <c r="D23" s="10" t="s">
        <v>19</v>
      </c>
      <c r="E23" s="20">
        <f t="shared" ca="1" si="2"/>
        <v>2672</v>
      </c>
      <c r="F23" s="52">
        <v>42418.522696759261</v>
      </c>
      <c r="G23" s="10" t="s">
        <v>12</v>
      </c>
      <c r="H23" s="11">
        <v>1740</v>
      </c>
      <c r="I23" s="11">
        <v>0</v>
      </c>
      <c r="J23" s="11">
        <v>0</v>
      </c>
      <c r="K23" s="11">
        <v>0</v>
      </c>
      <c r="L23" s="11">
        <v>1740</v>
      </c>
      <c r="M23" s="11">
        <v>1740</v>
      </c>
      <c r="N23" s="17"/>
      <c r="O23" s="17"/>
      <c r="P23" s="17"/>
    </row>
    <row r="24" spans="1:17" x14ac:dyDescent="0.3">
      <c r="A24" s="2"/>
      <c r="B24" s="2"/>
      <c r="C24" s="52">
        <v>42447.329861111109</v>
      </c>
      <c r="D24" s="10" t="s">
        <v>20</v>
      </c>
      <c r="E24" s="20">
        <f t="shared" ca="1" si="2"/>
        <v>2643</v>
      </c>
      <c r="F24" s="52">
        <v>42447.506793981483</v>
      </c>
      <c r="G24" s="10" t="s">
        <v>12</v>
      </c>
      <c r="H24" s="11">
        <v>1740</v>
      </c>
      <c r="I24" s="11">
        <v>0</v>
      </c>
      <c r="J24" s="11">
        <v>0</v>
      </c>
      <c r="K24" s="11">
        <v>0</v>
      </c>
      <c r="L24" s="11">
        <v>1740</v>
      </c>
      <c r="M24" s="11">
        <v>1740</v>
      </c>
      <c r="N24" s="17"/>
      <c r="O24" s="17"/>
      <c r="P24" s="17"/>
    </row>
    <row r="25" spans="1:17" x14ac:dyDescent="0.3">
      <c r="A25" s="2"/>
      <c r="B25" s="2"/>
      <c r="C25" s="52">
        <v>42479.330555555556</v>
      </c>
      <c r="D25" s="10" t="s">
        <v>21</v>
      </c>
      <c r="E25" s="20">
        <f t="shared" ca="1" si="2"/>
        <v>2611</v>
      </c>
      <c r="F25" s="52">
        <v>42479.236331018517</v>
      </c>
      <c r="G25" s="10" t="s">
        <v>12</v>
      </c>
      <c r="H25" s="11">
        <v>1740</v>
      </c>
      <c r="I25" s="11">
        <v>0</v>
      </c>
      <c r="J25" s="11">
        <v>0</v>
      </c>
      <c r="K25" s="11">
        <v>0</v>
      </c>
      <c r="L25" s="11">
        <v>1740</v>
      </c>
      <c r="M25" s="11">
        <v>1740</v>
      </c>
      <c r="N25" s="17"/>
      <c r="O25" s="17"/>
      <c r="P25" s="17"/>
    </row>
    <row r="26" spans="1:17" x14ac:dyDescent="0.3">
      <c r="A26" s="2"/>
      <c r="B26" s="2"/>
      <c r="C26" s="52">
        <v>42506.330555555556</v>
      </c>
      <c r="D26" s="10" t="s">
        <v>22</v>
      </c>
      <c r="E26" s="20">
        <f t="shared" ca="1" si="2"/>
        <v>2584</v>
      </c>
      <c r="F26" s="52">
        <v>42506.464328703703</v>
      </c>
      <c r="G26" s="10" t="s">
        <v>12</v>
      </c>
      <c r="H26" s="11">
        <v>1740</v>
      </c>
      <c r="I26" s="11">
        <v>0</v>
      </c>
      <c r="J26" s="11">
        <v>0</v>
      </c>
      <c r="K26" s="11">
        <v>0</v>
      </c>
      <c r="L26" s="11">
        <v>1740</v>
      </c>
      <c r="M26" s="11">
        <v>1740</v>
      </c>
      <c r="N26" s="17"/>
      <c r="O26" s="17"/>
      <c r="P26" s="17"/>
    </row>
    <row r="27" spans="1:17" x14ac:dyDescent="0.3">
      <c r="A27" s="2"/>
      <c r="B27" s="2"/>
      <c r="C27" s="52"/>
      <c r="D27" s="10"/>
      <c r="E27" s="10"/>
      <c r="F27" s="52"/>
      <c r="G27" s="10"/>
      <c r="H27" s="11"/>
      <c r="I27" s="15">
        <f t="shared" ref="I27:M27" si="3">SUM(I17:I26)</f>
        <v>0</v>
      </c>
      <c r="J27" s="15">
        <f t="shared" si="3"/>
        <v>0</v>
      </c>
      <c r="K27" s="15">
        <f t="shared" si="3"/>
        <v>0</v>
      </c>
      <c r="L27" s="15">
        <f t="shared" si="3"/>
        <v>48720</v>
      </c>
      <c r="M27" s="15">
        <f t="shared" si="3"/>
        <v>48720</v>
      </c>
      <c r="N27" s="18"/>
      <c r="O27" s="18"/>
      <c r="P27" s="18"/>
      <c r="Q27" s="2"/>
    </row>
    <row r="28" spans="1:17" x14ac:dyDescent="0.3">
      <c r="C28" s="53" t="s">
        <v>70</v>
      </c>
      <c r="D28" s="9"/>
      <c r="E28" s="9"/>
      <c r="F28" s="53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x14ac:dyDescent="0.3">
      <c r="A29" s="2"/>
      <c r="B29" s="2"/>
      <c r="C29" s="52">
        <v>43206.345138888886</v>
      </c>
      <c r="D29" s="10">
        <v>285</v>
      </c>
      <c r="E29" s="20">
        <f t="shared" ref="E29:E31" ca="1" si="4">INT(TODAY()-C29)</f>
        <v>1884</v>
      </c>
      <c r="F29" s="52">
        <v>43206</v>
      </c>
      <c r="G29" s="10" t="s">
        <v>12</v>
      </c>
      <c r="H29" s="11">
        <v>8468</v>
      </c>
      <c r="I29" s="11">
        <v>0</v>
      </c>
      <c r="J29" s="11">
        <v>0</v>
      </c>
      <c r="K29" s="11">
        <v>8468</v>
      </c>
      <c r="L29" s="11">
        <v>0</v>
      </c>
      <c r="M29" s="11">
        <v>8468</v>
      </c>
      <c r="N29" s="17"/>
      <c r="O29" s="17"/>
      <c r="P29" s="17"/>
    </row>
    <row r="30" spans="1:17" x14ac:dyDescent="0.3">
      <c r="A30" s="2"/>
      <c r="B30" s="2"/>
      <c r="C30" s="52">
        <v>43236.46597222222</v>
      </c>
      <c r="D30" s="10">
        <v>317</v>
      </c>
      <c r="E30" s="20">
        <f t="shared" ca="1" si="4"/>
        <v>1854</v>
      </c>
      <c r="F30" s="52">
        <v>43236</v>
      </c>
      <c r="G30" s="10" t="s">
        <v>12</v>
      </c>
      <c r="H30" s="11">
        <v>8468</v>
      </c>
      <c r="I30" s="11">
        <v>0</v>
      </c>
      <c r="J30" s="11">
        <v>8468</v>
      </c>
      <c r="K30" s="11">
        <v>0</v>
      </c>
      <c r="L30" s="11">
        <v>0</v>
      </c>
      <c r="M30" s="11">
        <v>8468</v>
      </c>
      <c r="N30" s="17"/>
      <c r="O30" s="17"/>
      <c r="P30" s="17"/>
    </row>
    <row r="31" spans="1:17" x14ac:dyDescent="0.3">
      <c r="A31" s="2"/>
      <c r="B31" s="2"/>
      <c r="C31" s="52">
        <v>43265.754861111112</v>
      </c>
      <c r="D31" s="10">
        <v>344</v>
      </c>
      <c r="E31" s="20">
        <f t="shared" ca="1" si="4"/>
        <v>1825</v>
      </c>
      <c r="F31" s="52">
        <v>43265</v>
      </c>
      <c r="G31" s="10" t="s">
        <v>12</v>
      </c>
      <c r="H31" s="11">
        <v>8468</v>
      </c>
      <c r="I31" s="11">
        <v>8468</v>
      </c>
      <c r="J31" s="11">
        <v>0</v>
      </c>
      <c r="K31" s="11">
        <v>0</v>
      </c>
      <c r="L31" s="11">
        <v>0</v>
      </c>
      <c r="M31" s="11">
        <v>8468</v>
      </c>
      <c r="N31" s="17"/>
      <c r="O31" s="17"/>
      <c r="P31" s="17"/>
    </row>
    <row r="32" spans="1:17" x14ac:dyDescent="0.3">
      <c r="A32" s="2"/>
      <c r="B32" s="2"/>
      <c r="C32" s="52"/>
      <c r="D32" s="10"/>
      <c r="E32" s="10"/>
      <c r="F32" s="52"/>
      <c r="G32" s="10"/>
      <c r="H32" s="11"/>
      <c r="I32" s="15">
        <f t="shared" ref="I32:M32" si="5">SUM(I29:I31)</f>
        <v>8468</v>
      </c>
      <c r="J32" s="15">
        <f t="shared" si="5"/>
        <v>8468</v>
      </c>
      <c r="K32" s="15">
        <f t="shared" si="5"/>
        <v>8468</v>
      </c>
      <c r="L32" s="15">
        <f t="shared" si="5"/>
        <v>0</v>
      </c>
      <c r="M32" s="15">
        <f t="shared" si="5"/>
        <v>25404</v>
      </c>
      <c r="N32" s="18"/>
      <c r="O32" s="18"/>
      <c r="P32" s="18"/>
      <c r="Q32" s="2"/>
    </row>
    <row r="33" spans="1:17" x14ac:dyDescent="0.3">
      <c r="C33" s="53" t="s">
        <v>74</v>
      </c>
      <c r="D33" s="9"/>
      <c r="E33" s="9"/>
      <c r="F33" s="53"/>
      <c r="G33" s="9"/>
      <c r="H33" s="9"/>
      <c r="I33" s="9"/>
      <c r="J33" s="9"/>
      <c r="K33" s="9"/>
      <c r="L33" s="9"/>
      <c r="M33" s="9"/>
      <c r="N33" s="9"/>
      <c r="O33" s="9"/>
      <c r="P33" s="9"/>
      <c r="Q33" s="2"/>
    </row>
    <row r="34" spans="1:17" x14ac:dyDescent="0.3">
      <c r="A34" s="2"/>
      <c r="B34" s="2"/>
      <c r="C34" s="52">
        <v>43066.595138888886</v>
      </c>
      <c r="D34" s="10">
        <v>172</v>
      </c>
      <c r="E34" s="10"/>
      <c r="F34" s="52">
        <v>43066</v>
      </c>
      <c r="G34" s="10" t="s">
        <v>12</v>
      </c>
      <c r="H34" s="11">
        <v>393000</v>
      </c>
      <c r="I34" s="11">
        <v>0</v>
      </c>
      <c r="J34" s="11">
        <v>0</v>
      </c>
      <c r="K34" s="11">
        <v>0</v>
      </c>
      <c r="L34" s="11">
        <v>393000</v>
      </c>
      <c r="M34" s="11">
        <v>393000</v>
      </c>
      <c r="N34" s="17"/>
      <c r="O34" s="17"/>
      <c r="P34" s="17"/>
    </row>
    <row r="35" spans="1:17" x14ac:dyDescent="0.3">
      <c r="A35" s="2"/>
      <c r="B35" s="2"/>
      <c r="C35" s="52"/>
      <c r="D35" s="10"/>
      <c r="E35" s="10"/>
      <c r="F35" s="52"/>
      <c r="G35" s="10"/>
      <c r="H35" s="11"/>
      <c r="I35" s="15">
        <f t="shared" ref="I35:M35" si="6">I34</f>
        <v>0</v>
      </c>
      <c r="J35" s="15">
        <f t="shared" si="6"/>
        <v>0</v>
      </c>
      <c r="K35" s="15">
        <f t="shared" si="6"/>
        <v>0</v>
      </c>
      <c r="L35" s="15">
        <f t="shared" si="6"/>
        <v>393000</v>
      </c>
      <c r="M35" s="15">
        <f t="shared" si="6"/>
        <v>393000</v>
      </c>
      <c r="N35" s="18"/>
      <c r="O35" s="18"/>
      <c r="P35" s="18"/>
      <c r="Q35" s="2"/>
    </row>
    <row r="36" spans="1:17" x14ac:dyDescent="0.3">
      <c r="C36" s="53" t="s">
        <v>75</v>
      </c>
      <c r="D36" s="9"/>
      <c r="E36" s="9"/>
      <c r="F36" s="53"/>
      <c r="G36" s="9"/>
      <c r="H36" s="9"/>
      <c r="I36" s="9"/>
      <c r="J36" s="9"/>
      <c r="K36" s="9"/>
      <c r="L36" s="9"/>
      <c r="M36" s="9"/>
      <c r="N36" s="9"/>
      <c r="O36" s="9"/>
      <c r="P36" s="9"/>
      <c r="Q36" s="2"/>
    </row>
    <row r="37" spans="1:17" x14ac:dyDescent="0.3">
      <c r="A37" s="2"/>
      <c r="B37" s="2"/>
      <c r="C37" s="52">
        <v>42419.234722222223</v>
      </c>
      <c r="D37" s="10" t="s">
        <v>23</v>
      </c>
      <c r="E37" s="10"/>
      <c r="F37" s="52">
        <v>42419.591041666667</v>
      </c>
      <c r="G37" s="10" t="s">
        <v>12</v>
      </c>
      <c r="H37" s="11">
        <v>6960</v>
      </c>
      <c r="I37" s="11">
        <v>0</v>
      </c>
      <c r="J37" s="11">
        <v>0</v>
      </c>
      <c r="K37" s="11">
        <v>0</v>
      </c>
      <c r="L37" s="11">
        <v>6960</v>
      </c>
      <c r="M37" s="11">
        <v>6960</v>
      </c>
      <c r="N37" s="17"/>
      <c r="O37" s="17"/>
      <c r="P37" s="17"/>
    </row>
    <row r="38" spans="1:17" x14ac:dyDescent="0.3">
      <c r="A38" s="2"/>
      <c r="B38" s="2"/>
      <c r="C38" s="52">
        <v>42447.329861111109</v>
      </c>
      <c r="D38" s="10" t="s">
        <v>24</v>
      </c>
      <c r="E38" s="10"/>
      <c r="F38" s="52">
        <v>42447.507118055553</v>
      </c>
      <c r="G38" s="10" t="s">
        <v>12</v>
      </c>
      <c r="H38" s="11">
        <v>6960</v>
      </c>
      <c r="I38" s="11">
        <v>0</v>
      </c>
      <c r="J38" s="11">
        <v>0</v>
      </c>
      <c r="K38" s="11">
        <v>0</v>
      </c>
      <c r="L38" s="11">
        <v>6960</v>
      </c>
      <c r="M38" s="11">
        <v>6960</v>
      </c>
      <c r="N38" s="17"/>
      <c r="O38" s="17"/>
      <c r="P38" s="17"/>
    </row>
    <row r="39" spans="1:17" x14ac:dyDescent="0.3">
      <c r="A39" s="2"/>
      <c r="B39" s="2"/>
      <c r="C39" s="52">
        <v>42479.330555555556</v>
      </c>
      <c r="D39" s="10" t="s">
        <v>25</v>
      </c>
      <c r="E39" s="10"/>
      <c r="F39" s="52">
        <v>42479.237164351849</v>
      </c>
      <c r="G39" s="10" t="s">
        <v>12</v>
      </c>
      <c r="H39" s="11">
        <v>6960</v>
      </c>
      <c r="I39" s="11">
        <v>0</v>
      </c>
      <c r="J39" s="11">
        <v>0</v>
      </c>
      <c r="K39" s="11">
        <v>0</v>
      </c>
      <c r="L39" s="11">
        <v>6960</v>
      </c>
      <c r="M39" s="11">
        <v>6960</v>
      </c>
      <c r="N39" s="17"/>
      <c r="O39" s="17"/>
      <c r="P39" s="17"/>
    </row>
    <row r="40" spans="1:17" x14ac:dyDescent="0.3">
      <c r="A40" s="2"/>
      <c r="B40" s="2"/>
      <c r="C40" s="52">
        <v>43158.522222222222</v>
      </c>
      <c r="D40" s="10">
        <v>248</v>
      </c>
      <c r="E40" s="10"/>
      <c r="F40" s="52">
        <v>43158</v>
      </c>
      <c r="G40" s="10" t="s">
        <v>12</v>
      </c>
      <c r="H40" s="11">
        <v>3480</v>
      </c>
      <c r="I40" s="11">
        <v>0</v>
      </c>
      <c r="J40" s="11">
        <v>0</v>
      </c>
      <c r="K40" s="11">
        <v>0</v>
      </c>
      <c r="L40" s="11">
        <v>3480</v>
      </c>
      <c r="M40" s="11">
        <v>3480</v>
      </c>
      <c r="N40" s="17"/>
      <c r="O40" s="17"/>
      <c r="P40" s="17"/>
    </row>
    <row r="41" spans="1:17" x14ac:dyDescent="0.3">
      <c r="A41" s="2"/>
      <c r="B41" s="2"/>
      <c r="C41" s="52">
        <v>43175.450694444444</v>
      </c>
      <c r="D41" s="10">
        <v>255</v>
      </c>
      <c r="E41" s="10"/>
      <c r="F41" s="52">
        <v>43175</v>
      </c>
      <c r="G41" s="10" t="s">
        <v>12</v>
      </c>
      <c r="H41" s="11">
        <v>3480</v>
      </c>
      <c r="I41" s="11">
        <v>0</v>
      </c>
      <c r="J41" s="11">
        <v>0</v>
      </c>
      <c r="K41" s="11">
        <v>0</v>
      </c>
      <c r="L41" s="11">
        <v>3480</v>
      </c>
      <c r="M41" s="11">
        <v>3480</v>
      </c>
      <c r="N41" s="17"/>
      <c r="O41" s="17"/>
      <c r="P41" s="17"/>
    </row>
    <row r="42" spans="1:17" x14ac:dyDescent="0.3">
      <c r="A42" s="2"/>
      <c r="B42" s="2"/>
      <c r="C42" s="52">
        <v>43206.344444444447</v>
      </c>
      <c r="D42" s="10">
        <v>283</v>
      </c>
      <c r="E42" s="10"/>
      <c r="F42" s="52">
        <v>43206</v>
      </c>
      <c r="G42" s="10" t="s">
        <v>12</v>
      </c>
      <c r="H42" s="11">
        <v>3480</v>
      </c>
      <c r="I42" s="11">
        <v>0</v>
      </c>
      <c r="J42" s="11">
        <v>0</v>
      </c>
      <c r="K42" s="11">
        <v>3480</v>
      </c>
      <c r="L42" s="11">
        <v>0</v>
      </c>
      <c r="M42" s="11">
        <v>3480</v>
      </c>
      <c r="N42" s="17"/>
      <c r="O42" s="17"/>
      <c r="P42" s="17"/>
    </row>
    <row r="43" spans="1:17" x14ac:dyDescent="0.3">
      <c r="A43" s="2"/>
      <c r="B43" s="2"/>
      <c r="C43" s="52">
        <v>43236.464583333334</v>
      </c>
      <c r="D43" s="10">
        <v>315</v>
      </c>
      <c r="E43" s="10"/>
      <c r="F43" s="52">
        <v>43236</v>
      </c>
      <c r="G43" s="10" t="s">
        <v>12</v>
      </c>
      <c r="H43" s="11">
        <v>3480</v>
      </c>
      <c r="I43" s="11">
        <v>0</v>
      </c>
      <c r="J43" s="11">
        <v>3480</v>
      </c>
      <c r="K43" s="11">
        <v>0</v>
      </c>
      <c r="L43" s="11">
        <v>0</v>
      </c>
      <c r="M43" s="11">
        <v>3480</v>
      </c>
      <c r="N43" s="17"/>
      <c r="O43" s="17"/>
      <c r="P43" s="17"/>
    </row>
    <row r="44" spans="1:17" x14ac:dyDescent="0.3">
      <c r="A44" s="2"/>
      <c r="B44" s="2"/>
      <c r="C44" s="52">
        <v>43265.753472222219</v>
      </c>
      <c r="D44" s="10">
        <v>342</v>
      </c>
      <c r="E44" s="10"/>
      <c r="F44" s="52">
        <v>43265</v>
      </c>
      <c r="G44" s="10" t="s">
        <v>12</v>
      </c>
      <c r="H44" s="11">
        <v>3480</v>
      </c>
      <c r="I44" s="11">
        <v>3480</v>
      </c>
      <c r="J44" s="11">
        <v>0</v>
      </c>
      <c r="K44" s="11">
        <v>0</v>
      </c>
      <c r="L44" s="11">
        <v>0</v>
      </c>
      <c r="M44" s="11">
        <v>3480</v>
      </c>
      <c r="N44" s="17"/>
      <c r="O44" s="17"/>
      <c r="P44" s="17"/>
    </row>
    <row r="45" spans="1:17" x14ac:dyDescent="0.3">
      <c r="A45" s="2"/>
      <c r="B45" s="2"/>
      <c r="C45" s="52"/>
      <c r="D45" s="10"/>
      <c r="E45" s="10"/>
      <c r="F45" s="52"/>
      <c r="G45" s="10"/>
      <c r="H45" s="11"/>
      <c r="I45" s="15">
        <f t="shared" ref="I45:M45" si="7">SUM(I37:I44)</f>
        <v>3480</v>
      </c>
      <c r="J45" s="15">
        <f t="shared" si="7"/>
        <v>3480</v>
      </c>
      <c r="K45" s="15">
        <f t="shared" si="7"/>
        <v>3480</v>
      </c>
      <c r="L45" s="15">
        <f t="shared" si="7"/>
        <v>27840</v>
      </c>
      <c r="M45" s="15">
        <f t="shared" si="7"/>
        <v>38280</v>
      </c>
      <c r="N45" s="18"/>
      <c r="O45" s="18"/>
      <c r="P45" s="18"/>
      <c r="Q45" s="2"/>
    </row>
    <row r="46" spans="1:17" x14ac:dyDescent="0.3">
      <c r="C46" s="53" t="s">
        <v>75</v>
      </c>
      <c r="D46" s="9"/>
      <c r="E46" s="9"/>
      <c r="F46" s="53"/>
      <c r="G46" s="9"/>
      <c r="H46" s="9"/>
      <c r="I46" s="9"/>
      <c r="J46" s="9"/>
      <c r="K46" s="9"/>
      <c r="L46" s="9"/>
      <c r="M46" s="9"/>
      <c r="N46" s="9"/>
      <c r="O46" s="9"/>
      <c r="P46" s="9"/>
      <c r="Q46" s="2"/>
    </row>
    <row r="47" spans="1:17" x14ac:dyDescent="0.3">
      <c r="A47" s="2"/>
      <c r="B47" s="2"/>
      <c r="C47" s="52">
        <v>43265.761111111111</v>
      </c>
      <c r="D47" s="10">
        <v>356</v>
      </c>
      <c r="E47" s="10"/>
      <c r="F47" s="52">
        <v>43265</v>
      </c>
      <c r="G47" s="10" t="s">
        <v>12</v>
      </c>
      <c r="H47" s="11">
        <v>3480</v>
      </c>
      <c r="I47" s="11">
        <v>3480</v>
      </c>
      <c r="J47" s="11">
        <v>0</v>
      </c>
      <c r="K47" s="11">
        <v>0</v>
      </c>
      <c r="L47" s="11">
        <v>0</v>
      </c>
      <c r="M47" s="11">
        <v>3480</v>
      </c>
      <c r="N47" s="17"/>
      <c r="O47" s="17"/>
      <c r="P47" s="17"/>
    </row>
    <row r="48" spans="1:17" x14ac:dyDescent="0.3">
      <c r="A48" s="2"/>
      <c r="B48" s="2"/>
      <c r="C48" s="52"/>
      <c r="D48" s="10"/>
      <c r="E48" s="10"/>
      <c r="F48" s="52"/>
      <c r="G48" s="10"/>
      <c r="H48" s="11"/>
      <c r="I48" s="15">
        <f t="shared" ref="I48" si="8">I47</f>
        <v>3480</v>
      </c>
      <c r="J48" s="15">
        <f t="shared" ref="J48" si="9">J47</f>
        <v>0</v>
      </c>
      <c r="K48" s="15">
        <f t="shared" ref="K48" si="10">K47</f>
        <v>0</v>
      </c>
      <c r="L48" s="15">
        <f t="shared" ref="L48" si="11">L47</f>
        <v>0</v>
      </c>
      <c r="M48" s="15">
        <f t="shared" ref="M48" si="12">M47</f>
        <v>3480</v>
      </c>
      <c r="N48" s="18"/>
      <c r="O48" s="18"/>
      <c r="P48" s="18"/>
      <c r="Q48" s="2"/>
    </row>
    <row r="49" spans="1:17" x14ac:dyDescent="0.3">
      <c r="C49" s="53" t="s">
        <v>76</v>
      </c>
      <c r="D49" s="9"/>
      <c r="E49" s="9"/>
      <c r="F49" s="53"/>
      <c r="G49" s="9"/>
      <c r="H49" s="9"/>
      <c r="I49" s="9"/>
      <c r="J49" s="9"/>
      <c r="K49" s="9"/>
      <c r="L49" s="9"/>
      <c r="M49" s="9"/>
      <c r="N49" s="9"/>
      <c r="O49" s="9"/>
      <c r="P49" s="9"/>
      <c r="Q49" s="2"/>
    </row>
    <row r="50" spans="1:17" x14ac:dyDescent="0.3">
      <c r="A50" s="2"/>
      <c r="B50" s="2"/>
      <c r="C50" s="52">
        <v>42751.347916666666</v>
      </c>
      <c r="D50" s="10" t="s">
        <v>26</v>
      </c>
      <c r="E50" s="10"/>
      <c r="F50" s="52">
        <v>42751.394895833335</v>
      </c>
      <c r="G50" s="10" t="s">
        <v>12</v>
      </c>
      <c r="H50" s="11">
        <v>8700</v>
      </c>
      <c r="I50" s="11">
        <v>0</v>
      </c>
      <c r="J50" s="11">
        <v>0</v>
      </c>
      <c r="K50" s="11">
        <v>0</v>
      </c>
      <c r="L50" s="11">
        <v>8700</v>
      </c>
      <c r="M50" s="11">
        <v>8700</v>
      </c>
      <c r="N50" s="17"/>
      <c r="O50" s="17"/>
      <c r="P50" s="17"/>
    </row>
    <row r="51" spans="1:17" x14ac:dyDescent="0.3">
      <c r="A51" s="2"/>
      <c r="B51" s="2"/>
      <c r="C51" s="52">
        <v>42797.76666666667</v>
      </c>
      <c r="D51" s="10" t="s">
        <v>27</v>
      </c>
      <c r="E51" s="10"/>
      <c r="F51" s="52">
        <v>42797.523796296293</v>
      </c>
      <c r="G51" s="10" t="s">
        <v>12</v>
      </c>
      <c r="H51" s="11">
        <v>6960</v>
      </c>
      <c r="I51" s="11">
        <v>0</v>
      </c>
      <c r="J51" s="11">
        <v>0</v>
      </c>
      <c r="K51" s="11">
        <v>0</v>
      </c>
      <c r="L51" s="11">
        <v>6960</v>
      </c>
      <c r="M51" s="11">
        <v>6960</v>
      </c>
      <c r="N51" s="17"/>
      <c r="O51" s="17"/>
      <c r="P51" s="17"/>
    </row>
    <row r="52" spans="1:17" x14ac:dyDescent="0.3">
      <c r="A52" s="2"/>
      <c r="B52" s="2"/>
      <c r="C52" s="52">
        <v>42810.510416666664</v>
      </c>
      <c r="D52" s="10" t="s">
        <v>28</v>
      </c>
      <c r="E52" s="10"/>
      <c r="F52" s="52">
        <v>42810.574201388888</v>
      </c>
      <c r="G52" s="10" t="s">
        <v>12</v>
      </c>
      <c r="H52" s="11">
        <v>8700</v>
      </c>
      <c r="I52" s="11">
        <v>0</v>
      </c>
      <c r="J52" s="11">
        <v>0</v>
      </c>
      <c r="K52" s="11">
        <v>0</v>
      </c>
      <c r="L52" s="11">
        <v>8700</v>
      </c>
      <c r="M52" s="11">
        <v>8700</v>
      </c>
      <c r="N52" s="17"/>
      <c r="O52" s="17"/>
      <c r="P52" s="17"/>
    </row>
    <row r="53" spans="1:17" x14ac:dyDescent="0.3">
      <c r="A53" s="2"/>
      <c r="B53" s="2"/>
      <c r="C53" s="52">
        <v>43264.455555555556</v>
      </c>
      <c r="D53" s="10">
        <v>338</v>
      </c>
      <c r="E53" s="10"/>
      <c r="F53" s="52">
        <v>43264</v>
      </c>
      <c r="G53" s="10" t="s">
        <v>12</v>
      </c>
      <c r="H53" s="11">
        <v>12351.4</v>
      </c>
      <c r="I53" s="11">
        <v>12351.4</v>
      </c>
      <c r="J53" s="11">
        <v>0</v>
      </c>
      <c r="K53" s="11">
        <v>0</v>
      </c>
      <c r="L53" s="11">
        <v>0</v>
      </c>
      <c r="M53" s="11">
        <v>12351.4</v>
      </c>
      <c r="N53" s="17"/>
      <c r="O53" s="17"/>
      <c r="P53" s="17"/>
    </row>
    <row r="54" spans="1:17" x14ac:dyDescent="0.3">
      <c r="A54" s="2"/>
      <c r="B54" s="2"/>
      <c r="C54" s="52"/>
      <c r="D54" s="10"/>
      <c r="E54" s="10"/>
      <c r="F54" s="52"/>
      <c r="G54" s="10"/>
      <c r="H54" s="11"/>
      <c r="I54" s="15">
        <f t="shared" ref="I54:M54" si="13">SUM(I50:I53)</f>
        <v>12351.4</v>
      </c>
      <c r="J54" s="15">
        <f t="shared" si="13"/>
        <v>0</v>
      </c>
      <c r="K54" s="15">
        <f t="shared" si="13"/>
        <v>0</v>
      </c>
      <c r="L54" s="15">
        <f t="shared" si="13"/>
        <v>24360</v>
      </c>
      <c r="M54" s="15">
        <f t="shared" si="13"/>
        <v>36711.4</v>
      </c>
      <c r="N54" s="18"/>
      <c r="O54" s="18"/>
      <c r="P54" s="18"/>
      <c r="Q54" s="2"/>
    </row>
    <row r="55" spans="1:17" x14ac:dyDescent="0.3">
      <c r="C55" s="53" t="s">
        <v>77</v>
      </c>
      <c r="D55" s="9"/>
      <c r="E55" s="9"/>
      <c r="F55" s="53"/>
      <c r="G55" s="9"/>
      <c r="H55" s="9"/>
      <c r="I55" s="9"/>
      <c r="J55" s="9"/>
      <c r="K55" s="9"/>
      <c r="L55" s="9"/>
      <c r="M55" s="9"/>
      <c r="N55" s="9"/>
      <c r="O55" s="9"/>
      <c r="P55" s="9"/>
      <c r="Q55" s="2"/>
    </row>
    <row r="56" spans="1:17" x14ac:dyDescent="0.3">
      <c r="A56" s="2"/>
      <c r="B56" s="2"/>
      <c r="C56" s="52">
        <v>43024.445833333331</v>
      </c>
      <c r="D56" s="10">
        <v>134</v>
      </c>
      <c r="E56" s="10"/>
      <c r="F56" s="52">
        <v>43024</v>
      </c>
      <c r="G56" s="10" t="s">
        <v>12</v>
      </c>
      <c r="H56" s="11">
        <v>30508</v>
      </c>
      <c r="I56" s="11">
        <v>0</v>
      </c>
      <c r="J56" s="11">
        <v>0</v>
      </c>
      <c r="K56" s="11">
        <v>0</v>
      </c>
      <c r="L56" s="11">
        <v>30508</v>
      </c>
      <c r="M56" s="11">
        <v>30508</v>
      </c>
      <c r="N56" s="17"/>
      <c r="O56" s="17"/>
      <c r="P56" s="17"/>
    </row>
    <row r="57" spans="1:17" x14ac:dyDescent="0.3">
      <c r="A57" s="2"/>
      <c r="B57" s="2"/>
      <c r="C57" s="52">
        <v>43116.478472222225</v>
      </c>
      <c r="D57" s="10">
        <v>210</v>
      </c>
      <c r="E57" s="10"/>
      <c r="F57" s="52">
        <v>43116</v>
      </c>
      <c r="G57" s="10" t="s">
        <v>12</v>
      </c>
      <c r="H57" s="11">
        <v>15660</v>
      </c>
      <c r="I57" s="11">
        <v>0</v>
      </c>
      <c r="J57" s="11">
        <v>0</v>
      </c>
      <c r="K57" s="11">
        <v>0</v>
      </c>
      <c r="L57" s="11">
        <v>15660</v>
      </c>
      <c r="M57" s="11">
        <v>15660</v>
      </c>
      <c r="N57" s="17"/>
      <c r="O57" s="17"/>
      <c r="P57" s="17"/>
    </row>
    <row r="58" spans="1:17" x14ac:dyDescent="0.3">
      <c r="A58" s="2"/>
      <c r="B58" s="2"/>
      <c r="C58" s="52">
        <v>43146.283333333333</v>
      </c>
      <c r="D58" s="10">
        <v>239</v>
      </c>
      <c r="E58" s="10"/>
      <c r="F58" s="52">
        <v>43146</v>
      </c>
      <c r="G58" s="10" t="s">
        <v>12</v>
      </c>
      <c r="H58" s="11">
        <v>15660</v>
      </c>
      <c r="I58" s="11">
        <v>0</v>
      </c>
      <c r="J58" s="11">
        <v>0</v>
      </c>
      <c r="K58" s="11">
        <v>0</v>
      </c>
      <c r="L58" s="11">
        <v>15660</v>
      </c>
      <c r="M58" s="11">
        <v>15660</v>
      </c>
      <c r="N58" s="17"/>
      <c r="O58" s="17"/>
      <c r="P58" s="17"/>
    </row>
    <row r="59" spans="1:17" x14ac:dyDescent="0.3">
      <c r="A59" s="2"/>
      <c r="B59" s="2"/>
      <c r="C59" s="52">
        <v>43206.350694444445</v>
      </c>
      <c r="D59" s="10">
        <v>298</v>
      </c>
      <c r="E59" s="10"/>
      <c r="F59" s="52">
        <v>43206</v>
      </c>
      <c r="G59" s="10" t="s">
        <v>12</v>
      </c>
      <c r="H59" s="11">
        <v>17864</v>
      </c>
      <c r="I59" s="11">
        <v>0</v>
      </c>
      <c r="J59" s="11">
        <v>0</v>
      </c>
      <c r="K59" s="11">
        <v>17864</v>
      </c>
      <c r="L59" s="11">
        <v>0</v>
      </c>
      <c r="M59" s="11">
        <v>17864</v>
      </c>
      <c r="N59" s="17"/>
      <c r="O59" s="17"/>
      <c r="P59" s="17"/>
    </row>
    <row r="60" spans="1:17" x14ac:dyDescent="0.3">
      <c r="A60" s="2"/>
      <c r="B60" s="2"/>
      <c r="C60" s="52">
        <v>43206.351388888892</v>
      </c>
      <c r="D60" s="10">
        <v>299</v>
      </c>
      <c r="E60" s="10"/>
      <c r="F60" s="52">
        <v>43206</v>
      </c>
      <c r="G60" s="10" t="s">
        <v>12</v>
      </c>
      <c r="H60" s="11">
        <v>14616</v>
      </c>
      <c r="I60" s="11">
        <v>0</v>
      </c>
      <c r="J60" s="11">
        <v>0</v>
      </c>
      <c r="K60" s="11">
        <v>14616</v>
      </c>
      <c r="L60" s="11">
        <v>0</v>
      </c>
      <c r="M60" s="11">
        <v>14616</v>
      </c>
      <c r="N60" s="17"/>
      <c r="O60" s="17"/>
      <c r="P60" s="17"/>
    </row>
    <row r="61" spans="1:17" x14ac:dyDescent="0.3">
      <c r="A61" s="2"/>
      <c r="B61" s="2"/>
      <c r="C61" s="52">
        <v>43236.566666666666</v>
      </c>
      <c r="D61" s="10">
        <v>330</v>
      </c>
      <c r="E61" s="10"/>
      <c r="F61" s="52">
        <v>43236</v>
      </c>
      <c r="G61" s="10" t="s">
        <v>12</v>
      </c>
      <c r="H61" s="11">
        <v>17864</v>
      </c>
      <c r="I61" s="11">
        <v>0</v>
      </c>
      <c r="J61" s="11">
        <v>17864</v>
      </c>
      <c r="K61" s="11">
        <v>0</v>
      </c>
      <c r="L61" s="11">
        <v>0</v>
      </c>
      <c r="M61" s="11">
        <v>17864</v>
      </c>
      <c r="N61" s="17"/>
      <c r="O61" s="17"/>
      <c r="P61" s="17"/>
    </row>
    <row r="62" spans="1:17" x14ac:dyDescent="0.3">
      <c r="A62" s="2"/>
      <c r="B62" s="2"/>
      <c r="C62" s="52">
        <v>43236.567361111112</v>
      </c>
      <c r="D62" s="10">
        <v>331</v>
      </c>
      <c r="E62" s="10"/>
      <c r="F62" s="52">
        <v>43236</v>
      </c>
      <c r="G62" s="10" t="s">
        <v>12</v>
      </c>
      <c r="H62" s="11">
        <v>14616</v>
      </c>
      <c r="I62" s="11">
        <v>0</v>
      </c>
      <c r="J62" s="11">
        <v>14616</v>
      </c>
      <c r="K62" s="11">
        <v>0</v>
      </c>
      <c r="L62" s="11">
        <v>0</v>
      </c>
      <c r="M62" s="11">
        <v>14616</v>
      </c>
      <c r="N62" s="17"/>
      <c r="O62" s="17"/>
      <c r="P62" s="17"/>
    </row>
    <row r="63" spans="1:17" x14ac:dyDescent="0.3">
      <c r="A63" s="2"/>
      <c r="B63" s="2"/>
      <c r="C63" s="52">
        <v>43265.763888888891</v>
      </c>
      <c r="D63" s="10">
        <v>357</v>
      </c>
      <c r="E63" s="10"/>
      <c r="F63" s="52">
        <v>43265</v>
      </c>
      <c r="G63" s="10" t="s">
        <v>12</v>
      </c>
      <c r="H63" s="11">
        <v>17864</v>
      </c>
      <c r="I63" s="11">
        <v>17864</v>
      </c>
      <c r="J63" s="11">
        <v>0</v>
      </c>
      <c r="K63" s="11">
        <v>0</v>
      </c>
      <c r="L63" s="11">
        <v>0</v>
      </c>
      <c r="M63" s="11">
        <v>17864</v>
      </c>
      <c r="N63" s="17"/>
      <c r="O63" s="17"/>
      <c r="P63" s="17"/>
    </row>
    <row r="64" spans="1:17" x14ac:dyDescent="0.3">
      <c r="A64" s="2"/>
      <c r="B64" s="2"/>
      <c r="C64" s="52">
        <v>43265.76458333333</v>
      </c>
      <c r="D64" s="10">
        <v>358</v>
      </c>
      <c r="E64" s="10"/>
      <c r="F64" s="52">
        <v>43265</v>
      </c>
      <c r="G64" s="10" t="s">
        <v>12</v>
      </c>
      <c r="H64" s="11">
        <v>14616</v>
      </c>
      <c r="I64" s="11">
        <v>14616</v>
      </c>
      <c r="J64" s="11">
        <v>0</v>
      </c>
      <c r="K64" s="11">
        <v>0</v>
      </c>
      <c r="L64" s="11">
        <v>0</v>
      </c>
      <c r="M64" s="11">
        <v>14616</v>
      </c>
      <c r="N64" s="17"/>
      <c r="O64" s="17"/>
      <c r="P64" s="17"/>
    </row>
    <row r="65" spans="1:17" x14ac:dyDescent="0.3">
      <c r="A65" s="2"/>
      <c r="B65" s="2"/>
      <c r="C65" s="52"/>
      <c r="D65" s="10"/>
      <c r="E65" s="10"/>
      <c r="F65" s="52"/>
      <c r="G65" s="10"/>
      <c r="H65" s="11"/>
      <c r="I65" s="15">
        <f t="shared" ref="I65:M65" si="14">SUM(I56:I64)</f>
        <v>32480</v>
      </c>
      <c r="J65" s="15">
        <f t="shared" si="14"/>
        <v>32480</v>
      </c>
      <c r="K65" s="15">
        <f t="shared" si="14"/>
        <v>32480</v>
      </c>
      <c r="L65" s="15">
        <f t="shared" si="14"/>
        <v>61828</v>
      </c>
      <c r="M65" s="15">
        <f t="shared" si="14"/>
        <v>159268</v>
      </c>
      <c r="N65" s="18"/>
      <c r="O65" s="18"/>
      <c r="P65" s="18"/>
      <c r="Q65" s="2"/>
    </row>
    <row r="66" spans="1:17" x14ac:dyDescent="0.3">
      <c r="C66" s="53" t="s">
        <v>78</v>
      </c>
      <c r="D66" s="9"/>
      <c r="E66" s="9"/>
      <c r="F66" s="53"/>
      <c r="G66" s="9"/>
      <c r="H66" s="9"/>
      <c r="I66" s="9"/>
      <c r="J66" s="9"/>
      <c r="K66" s="9"/>
      <c r="L66" s="9"/>
      <c r="M66" s="9"/>
      <c r="N66" s="9"/>
      <c r="O66" s="9"/>
      <c r="P66" s="9"/>
      <c r="Q66" s="2"/>
    </row>
    <row r="67" spans="1:17" x14ac:dyDescent="0.3">
      <c r="A67" s="2"/>
      <c r="B67" s="2"/>
      <c r="C67" s="52">
        <v>43236.46597222222</v>
      </c>
      <c r="D67" s="10">
        <v>318</v>
      </c>
      <c r="E67" s="10"/>
      <c r="F67" s="52">
        <v>43236</v>
      </c>
      <c r="G67" s="10" t="s">
        <v>12</v>
      </c>
      <c r="H67" s="11">
        <v>3480</v>
      </c>
      <c r="I67" s="11">
        <v>0</v>
      </c>
      <c r="J67" s="11">
        <v>3480</v>
      </c>
      <c r="K67" s="11">
        <v>0</v>
      </c>
      <c r="L67" s="11">
        <v>0</v>
      </c>
      <c r="M67" s="11">
        <v>3480</v>
      </c>
      <c r="N67" s="17"/>
      <c r="O67" s="17"/>
      <c r="P67" s="17"/>
    </row>
    <row r="68" spans="1:17" x14ac:dyDescent="0.3">
      <c r="A68" s="2"/>
      <c r="B68" s="2"/>
      <c r="C68" s="52">
        <v>43265.754861111112</v>
      </c>
      <c r="D68" s="10">
        <v>345</v>
      </c>
      <c r="E68" s="10"/>
      <c r="F68" s="52">
        <v>43265</v>
      </c>
      <c r="G68" s="10" t="s">
        <v>12</v>
      </c>
      <c r="H68" s="11">
        <v>3480</v>
      </c>
      <c r="I68" s="11">
        <v>3480</v>
      </c>
      <c r="J68" s="11">
        <v>0</v>
      </c>
      <c r="K68" s="11">
        <v>0</v>
      </c>
      <c r="L68" s="11">
        <v>0</v>
      </c>
      <c r="M68" s="11">
        <v>3480</v>
      </c>
      <c r="N68" s="17"/>
      <c r="O68" s="17"/>
      <c r="P68" s="17"/>
    </row>
    <row r="69" spans="1:17" x14ac:dyDescent="0.3">
      <c r="A69" s="2"/>
      <c r="B69" s="2"/>
      <c r="C69" s="52"/>
      <c r="D69" s="10"/>
      <c r="E69" s="10"/>
      <c r="F69" s="52"/>
      <c r="G69" s="10"/>
      <c r="H69" s="11"/>
      <c r="I69" s="15">
        <f t="shared" ref="I69:M69" si="15">SUM(I67:I68)</f>
        <v>3480</v>
      </c>
      <c r="J69" s="15">
        <f t="shared" si="15"/>
        <v>3480</v>
      </c>
      <c r="K69" s="15">
        <f t="shared" si="15"/>
        <v>0</v>
      </c>
      <c r="L69" s="15">
        <f t="shared" si="15"/>
        <v>0</v>
      </c>
      <c r="M69" s="15">
        <f t="shared" si="15"/>
        <v>6960</v>
      </c>
      <c r="N69" s="18"/>
      <c r="O69" s="18"/>
      <c r="P69" s="18"/>
      <c r="Q69" s="2"/>
    </row>
    <row r="70" spans="1:17" x14ac:dyDescent="0.3">
      <c r="C70" s="53" t="s">
        <v>79</v>
      </c>
      <c r="D70" s="9"/>
      <c r="E70" s="9"/>
      <c r="F70" s="53"/>
      <c r="G70" s="9"/>
      <c r="H70" s="9"/>
      <c r="I70" s="9"/>
      <c r="J70" s="9"/>
      <c r="K70" s="9"/>
      <c r="L70" s="9"/>
      <c r="M70" s="9"/>
      <c r="N70" s="9"/>
      <c r="O70" s="9"/>
      <c r="P70" s="9"/>
      <c r="Q70" s="2"/>
    </row>
    <row r="71" spans="1:17" x14ac:dyDescent="0.3">
      <c r="A71" s="2"/>
      <c r="B71" s="2"/>
      <c r="C71" s="52">
        <v>42931.615277777775</v>
      </c>
      <c r="D71" s="10">
        <v>85</v>
      </c>
      <c r="E71" s="10"/>
      <c r="F71" s="52">
        <v>42931</v>
      </c>
      <c r="G71" s="10" t="s">
        <v>12</v>
      </c>
      <c r="H71" s="11">
        <v>3480</v>
      </c>
      <c r="I71" s="11">
        <v>0</v>
      </c>
      <c r="J71" s="11">
        <v>0</v>
      </c>
      <c r="K71" s="11">
        <v>0</v>
      </c>
      <c r="L71" s="11">
        <v>3480</v>
      </c>
      <c r="M71" s="11">
        <v>3480</v>
      </c>
      <c r="N71" s="17"/>
      <c r="O71" s="17"/>
      <c r="P71" s="17"/>
    </row>
    <row r="72" spans="1:17" x14ac:dyDescent="0.3">
      <c r="A72" s="2"/>
      <c r="B72" s="2"/>
      <c r="C72" s="52">
        <v>42998.606249999997</v>
      </c>
      <c r="D72" s="10">
        <v>122</v>
      </c>
      <c r="E72" s="10"/>
      <c r="F72" s="52">
        <v>42998</v>
      </c>
      <c r="G72" s="10" t="s">
        <v>12</v>
      </c>
      <c r="H72" s="11">
        <v>3480</v>
      </c>
      <c r="I72" s="11">
        <v>0</v>
      </c>
      <c r="J72" s="11">
        <v>0</v>
      </c>
      <c r="K72" s="11">
        <v>0</v>
      </c>
      <c r="L72" s="11">
        <v>3480</v>
      </c>
      <c r="M72" s="11">
        <v>3480</v>
      </c>
      <c r="N72" s="17"/>
      <c r="O72" s="17"/>
      <c r="P72" s="17"/>
    </row>
    <row r="73" spans="1:17" x14ac:dyDescent="0.3">
      <c r="A73" s="2"/>
      <c r="B73" s="2"/>
      <c r="C73" s="52">
        <v>42998.606944444444</v>
      </c>
      <c r="D73" s="10">
        <v>123</v>
      </c>
      <c r="E73" s="10"/>
      <c r="F73" s="52">
        <v>42998</v>
      </c>
      <c r="G73" s="10" t="s">
        <v>12</v>
      </c>
      <c r="H73" s="11">
        <v>3480</v>
      </c>
      <c r="I73" s="11">
        <v>0</v>
      </c>
      <c r="J73" s="11">
        <v>0</v>
      </c>
      <c r="K73" s="11">
        <v>0</v>
      </c>
      <c r="L73" s="11">
        <v>3480</v>
      </c>
      <c r="M73" s="11">
        <v>3480</v>
      </c>
      <c r="N73" s="17"/>
      <c r="O73" s="17"/>
      <c r="P73" s="17"/>
    </row>
    <row r="74" spans="1:17" x14ac:dyDescent="0.3">
      <c r="A74" s="2"/>
      <c r="B74" s="2"/>
      <c r="C74" s="52">
        <v>43024.456944444442</v>
      </c>
      <c r="D74" s="10">
        <v>144</v>
      </c>
      <c r="E74" s="10"/>
      <c r="F74" s="52">
        <v>43024</v>
      </c>
      <c r="G74" s="10" t="s">
        <v>12</v>
      </c>
      <c r="H74" s="11">
        <v>3480</v>
      </c>
      <c r="I74" s="11">
        <v>0</v>
      </c>
      <c r="J74" s="11">
        <v>0</v>
      </c>
      <c r="K74" s="11">
        <v>0</v>
      </c>
      <c r="L74" s="11">
        <v>3480</v>
      </c>
      <c r="M74" s="11">
        <v>3480</v>
      </c>
      <c r="N74" s="17"/>
      <c r="O74" s="17"/>
      <c r="P74" s="17"/>
    </row>
    <row r="75" spans="1:17" x14ac:dyDescent="0.3">
      <c r="A75" s="2"/>
      <c r="B75" s="2"/>
      <c r="C75" s="52">
        <v>43054.288888888892</v>
      </c>
      <c r="D75" s="10">
        <v>164</v>
      </c>
      <c r="E75" s="10"/>
      <c r="F75" s="52">
        <v>43054</v>
      </c>
      <c r="G75" s="10" t="s">
        <v>12</v>
      </c>
      <c r="H75" s="11">
        <v>3480</v>
      </c>
      <c r="I75" s="11">
        <v>0</v>
      </c>
      <c r="J75" s="11">
        <v>0</v>
      </c>
      <c r="K75" s="11">
        <v>0</v>
      </c>
      <c r="L75" s="11">
        <v>3480</v>
      </c>
      <c r="M75" s="11">
        <v>3480</v>
      </c>
      <c r="N75" s="17"/>
      <c r="O75" s="17"/>
      <c r="P75" s="17"/>
    </row>
    <row r="76" spans="1:17" x14ac:dyDescent="0.3">
      <c r="A76" s="2"/>
      <c r="B76" s="2"/>
      <c r="C76" s="52">
        <v>43083.780555555553</v>
      </c>
      <c r="D76" s="10">
        <v>186</v>
      </c>
      <c r="E76" s="10"/>
      <c r="F76" s="52">
        <v>43083</v>
      </c>
      <c r="G76" s="10" t="s">
        <v>12</v>
      </c>
      <c r="H76" s="11">
        <v>3480</v>
      </c>
      <c r="I76" s="11">
        <v>0</v>
      </c>
      <c r="J76" s="11">
        <v>0</v>
      </c>
      <c r="K76" s="11">
        <v>0</v>
      </c>
      <c r="L76" s="11">
        <v>3480</v>
      </c>
      <c r="M76" s="11">
        <v>3480</v>
      </c>
      <c r="N76" s="17"/>
      <c r="O76" s="17"/>
      <c r="P76" s="17"/>
    </row>
    <row r="77" spans="1:17" x14ac:dyDescent="0.3">
      <c r="A77" s="2"/>
      <c r="B77" s="2"/>
      <c r="C77" s="52">
        <v>43116.479166666664</v>
      </c>
      <c r="D77" s="10">
        <v>211</v>
      </c>
      <c r="E77" s="10"/>
      <c r="F77" s="52">
        <v>43116</v>
      </c>
      <c r="G77" s="10" t="s">
        <v>12</v>
      </c>
      <c r="H77" s="11">
        <v>3480</v>
      </c>
      <c r="I77" s="11">
        <v>0</v>
      </c>
      <c r="J77" s="11">
        <v>0</v>
      </c>
      <c r="K77" s="11">
        <v>0</v>
      </c>
      <c r="L77" s="11">
        <v>3480</v>
      </c>
      <c r="M77" s="11">
        <v>3480</v>
      </c>
      <c r="N77" s="17"/>
      <c r="O77" s="17"/>
      <c r="P77" s="17"/>
    </row>
    <row r="78" spans="1:17" x14ac:dyDescent="0.3">
      <c r="A78" s="2"/>
      <c r="B78" s="2"/>
      <c r="C78" s="52">
        <v>43146.28402777778</v>
      </c>
      <c r="D78" s="10">
        <v>240</v>
      </c>
      <c r="E78" s="10"/>
      <c r="F78" s="52">
        <v>43146</v>
      </c>
      <c r="G78" s="10" t="s">
        <v>12</v>
      </c>
      <c r="H78" s="11">
        <v>3480</v>
      </c>
      <c r="I78" s="11">
        <v>0</v>
      </c>
      <c r="J78" s="11">
        <v>0</v>
      </c>
      <c r="K78" s="11">
        <v>0</v>
      </c>
      <c r="L78" s="11">
        <v>3480</v>
      </c>
      <c r="M78" s="11">
        <v>3480</v>
      </c>
      <c r="N78" s="17"/>
      <c r="O78" s="17"/>
      <c r="P78" s="17"/>
    </row>
    <row r="79" spans="1:17" x14ac:dyDescent="0.3">
      <c r="A79" s="2"/>
      <c r="B79" s="2"/>
      <c r="C79" s="52">
        <v>43175.493055555555</v>
      </c>
      <c r="D79" s="10">
        <v>266</v>
      </c>
      <c r="E79" s="10"/>
      <c r="F79" s="52">
        <v>43175</v>
      </c>
      <c r="G79" s="10" t="s">
        <v>12</v>
      </c>
      <c r="H79" s="11">
        <v>3480</v>
      </c>
      <c r="I79" s="11">
        <v>0</v>
      </c>
      <c r="J79" s="11">
        <v>0</v>
      </c>
      <c r="K79" s="11">
        <v>0</v>
      </c>
      <c r="L79" s="11">
        <v>3480</v>
      </c>
      <c r="M79" s="11">
        <v>3480</v>
      </c>
      <c r="N79" s="17"/>
      <c r="O79" s="17"/>
      <c r="P79" s="17"/>
    </row>
    <row r="80" spans="1:17" x14ac:dyDescent="0.3">
      <c r="A80" s="2"/>
      <c r="B80" s="2"/>
      <c r="C80" s="52">
        <v>43206.348611111112</v>
      </c>
      <c r="D80" s="10">
        <v>294</v>
      </c>
      <c r="E80" s="10"/>
      <c r="F80" s="52">
        <v>43206</v>
      </c>
      <c r="G80" s="10" t="s">
        <v>12</v>
      </c>
      <c r="H80" s="11">
        <v>3480</v>
      </c>
      <c r="I80" s="11">
        <v>0</v>
      </c>
      <c r="J80" s="11">
        <v>0</v>
      </c>
      <c r="K80" s="11">
        <v>3480</v>
      </c>
      <c r="L80" s="11">
        <v>0</v>
      </c>
      <c r="M80" s="11">
        <v>3480</v>
      </c>
      <c r="N80" s="17"/>
      <c r="O80" s="17"/>
      <c r="P80" s="17"/>
    </row>
    <row r="81" spans="1:17" x14ac:dyDescent="0.3">
      <c r="A81" s="2"/>
      <c r="B81" s="2"/>
      <c r="C81" s="52">
        <v>43236.469444444447</v>
      </c>
      <c r="D81" s="10">
        <v>326</v>
      </c>
      <c r="E81" s="10"/>
      <c r="F81" s="52">
        <v>43236</v>
      </c>
      <c r="G81" s="10" t="s">
        <v>12</v>
      </c>
      <c r="H81" s="11">
        <v>3480</v>
      </c>
      <c r="I81" s="11">
        <v>0</v>
      </c>
      <c r="J81" s="11">
        <v>3480</v>
      </c>
      <c r="K81" s="11">
        <v>0</v>
      </c>
      <c r="L81" s="11">
        <v>0</v>
      </c>
      <c r="M81" s="11">
        <v>3480</v>
      </c>
      <c r="N81" s="17"/>
      <c r="O81" s="17"/>
      <c r="P81" s="17"/>
    </row>
    <row r="82" spans="1:17" x14ac:dyDescent="0.3">
      <c r="A82" s="2"/>
      <c r="B82" s="2"/>
      <c r="C82" s="52">
        <v>43265.759027777778</v>
      </c>
      <c r="D82" s="10">
        <v>353</v>
      </c>
      <c r="E82" s="10"/>
      <c r="F82" s="52">
        <v>43265</v>
      </c>
      <c r="G82" s="10" t="s">
        <v>12</v>
      </c>
      <c r="H82" s="11">
        <v>3480</v>
      </c>
      <c r="I82" s="11">
        <v>3480</v>
      </c>
      <c r="J82" s="11">
        <v>0</v>
      </c>
      <c r="K82" s="11">
        <v>0</v>
      </c>
      <c r="L82" s="11">
        <v>0</v>
      </c>
      <c r="M82" s="11">
        <v>3480</v>
      </c>
      <c r="N82" s="17"/>
      <c r="O82" s="17"/>
      <c r="P82" s="17"/>
    </row>
    <row r="83" spans="1:17" x14ac:dyDescent="0.3">
      <c r="A83" s="2"/>
      <c r="B83" s="2"/>
      <c r="C83" s="52"/>
      <c r="D83" s="10"/>
      <c r="E83" s="10"/>
      <c r="F83" s="52"/>
      <c r="G83" s="10"/>
      <c r="H83" s="11"/>
      <c r="I83" s="15">
        <f t="shared" ref="I83:M83" si="16">SUM(I71:I82)</f>
        <v>3480</v>
      </c>
      <c r="J83" s="15">
        <f t="shared" si="16"/>
        <v>3480</v>
      </c>
      <c r="K83" s="15">
        <f t="shared" si="16"/>
        <v>3480</v>
      </c>
      <c r="L83" s="15">
        <f t="shared" si="16"/>
        <v>31320</v>
      </c>
      <c r="M83" s="15">
        <f t="shared" si="16"/>
        <v>41760</v>
      </c>
      <c r="N83" s="17"/>
      <c r="O83" s="17"/>
      <c r="P83" s="17"/>
      <c r="Q83" s="2"/>
    </row>
    <row r="84" spans="1:17" x14ac:dyDescent="0.3">
      <c r="C84" s="53" t="s">
        <v>80</v>
      </c>
      <c r="D84" s="9"/>
      <c r="E84" s="9"/>
      <c r="F84" s="53"/>
      <c r="G84" s="9"/>
      <c r="H84" s="9"/>
      <c r="I84" s="9"/>
      <c r="J84" s="9"/>
      <c r="K84" s="9"/>
      <c r="L84" s="9"/>
      <c r="M84" s="9"/>
      <c r="N84" s="9"/>
      <c r="O84" s="9"/>
      <c r="P84" s="9"/>
      <c r="Q84" s="2"/>
    </row>
    <row r="85" spans="1:17" x14ac:dyDescent="0.3">
      <c r="A85" s="2"/>
      <c r="B85" s="2"/>
      <c r="C85" s="52">
        <v>43236.466666666667</v>
      </c>
      <c r="D85" s="10">
        <v>319</v>
      </c>
      <c r="E85" s="10"/>
      <c r="F85" s="52">
        <v>43236</v>
      </c>
      <c r="G85" s="10" t="s">
        <v>12</v>
      </c>
      <c r="H85" s="11">
        <v>1160</v>
      </c>
      <c r="I85" s="11">
        <v>0</v>
      </c>
      <c r="J85" s="11">
        <v>1160</v>
      </c>
      <c r="K85" s="11">
        <v>0</v>
      </c>
      <c r="L85" s="11">
        <v>0</v>
      </c>
      <c r="M85" s="11">
        <v>1160</v>
      </c>
      <c r="N85" s="17"/>
      <c r="O85" s="17"/>
      <c r="P85" s="17"/>
    </row>
    <row r="86" spans="1:17" x14ac:dyDescent="0.3">
      <c r="A86" s="2"/>
      <c r="B86" s="2"/>
      <c r="C86" s="52">
        <v>43265.755555555559</v>
      </c>
      <c r="D86" s="10">
        <v>346</v>
      </c>
      <c r="E86" s="10"/>
      <c r="F86" s="52">
        <v>43265</v>
      </c>
      <c r="G86" s="10" t="s">
        <v>12</v>
      </c>
      <c r="H86" s="11">
        <v>1160</v>
      </c>
      <c r="I86" s="11">
        <v>1160</v>
      </c>
      <c r="J86" s="11">
        <v>0</v>
      </c>
      <c r="K86" s="11">
        <v>0</v>
      </c>
      <c r="L86" s="11">
        <v>0</v>
      </c>
      <c r="M86" s="11">
        <v>1160</v>
      </c>
      <c r="N86" s="17"/>
      <c r="O86" s="17"/>
      <c r="P86" s="17"/>
    </row>
    <row r="87" spans="1:17" x14ac:dyDescent="0.3">
      <c r="A87" s="2"/>
      <c r="B87" s="2"/>
      <c r="C87" s="52"/>
      <c r="D87" s="10"/>
      <c r="E87" s="10"/>
      <c r="F87" s="52"/>
      <c r="G87" s="10"/>
      <c r="H87" s="11"/>
      <c r="I87" s="15">
        <f t="shared" ref="I87:M87" si="17">SUM(I85:I86)</f>
        <v>1160</v>
      </c>
      <c r="J87" s="15">
        <f t="shared" si="17"/>
        <v>1160</v>
      </c>
      <c r="K87" s="15">
        <f t="shared" si="17"/>
        <v>0</v>
      </c>
      <c r="L87" s="15">
        <f t="shared" si="17"/>
        <v>0</v>
      </c>
      <c r="M87" s="15">
        <f t="shared" si="17"/>
        <v>2320</v>
      </c>
      <c r="N87" s="17"/>
      <c r="O87" s="17"/>
      <c r="P87" s="17"/>
      <c r="Q87" s="2"/>
    </row>
    <row r="88" spans="1:17" x14ac:dyDescent="0.3">
      <c r="C88" s="53" t="s">
        <v>81</v>
      </c>
      <c r="D88" s="9"/>
      <c r="E88" s="9"/>
      <c r="F88" s="53"/>
      <c r="G88" s="9"/>
      <c r="H88" s="9"/>
      <c r="I88" s="9"/>
      <c r="J88" s="9"/>
      <c r="K88" s="9"/>
      <c r="L88" s="9"/>
      <c r="M88" s="9"/>
      <c r="N88" s="9"/>
      <c r="O88" s="9"/>
      <c r="P88" s="9"/>
      <c r="Q88" s="2"/>
    </row>
    <row r="89" spans="1:17" x14ac:dyDescent="0.3">
      <c r="A89" s="2"/>
      <c r="B89" s="2"/>
      <c r="C89" s="52">
        <v>43236.467361111114</v>
      </c>
      <c r="D89" s="10">
        <v>320</v>
      </c>
      <c r="E89" s="10"/>
      <c r="F89" s="52">
        <v>43236</v>
      </c>
      <c r="G89" s="10" t="s">
        <v>12</v>
      </c>
      <c r="H89" s="11">
        <v>1160</v>
      </c>
      <c r="I89" s="11">
        <v>0</v>
      </c>
      <c r="J89" s="11">
        <v>1160</v>
      </c>
      <c r="K89" s="11">
        <v>0</v>
      </c>
      <c r="L89" s="11">
        <v>0</v>
      </c>
      <c r="M89" s="11">
        <v>1160</v>
      </c>
      <c r="N89" s="17"/>
      <c r="O89" s="17"/>
      <c r="P89" s="17"/>
    </row>
    <row r="90" spans="1:17" x14ac:dyDescent="0.3">
      <c r="A90" s="2"/>
      <c r="B90" s="2"/>
      <c r="C90" s="52">
        <v>43265.755555555559</v>
      </c>
      <c r="D90" s="10">
        <v>347</v>
      </c>
      <c r="E90" s="10"/>
      <c r="F90" s="52">
        <v>43265</v>
      </c>
      <c r="G90" s="10" t="s">
        <v>12</v>
      </c>
      <c r="H90" s="11">
        <v>1160</v>
      </c>
      <c r="I90" s="11">
        <v>1160</v>
      </c>
      <c r="J90" s="11">
        <v>0</v>
      </c>
      <c r="K90" s="11">
        <v>0</v>
      </c>
      <c r="L90" s="11">
        <v>0</v>
      </c>
      <c r="M90" s="11">
        <v>1160</v>
      </c>
      <c r="N90" s="17"/>
      <c r="O90" s="17"/>
      <c r="P90" s="17"/>
    </row>
    <row r="91" spans="1:17" x14ac:dyDescent="0.3">
      <c r="A91" s="2"/>
      <c r="B91" s="2"/>
      <c r="C91" s="52"/>
      <c r="D91" s="10"/>
      <c r="E91" s="10"/>
      <c r="F91" s="52"/>
      <c r="G91" s="10"/>
      <c r="H91" s="11"/>
      <c r="I91" s="15">
        <f t="shared" ref="I91" si="18">SUM(I89:I90)</f>
        <v>1160</v>
      </c>
      <c r="J91" s="15">
        <f t="shared" ref="J91" si="19">SUM(J89:J90)</f>
        <v>1160</v>
      </c>
      <c r="K91" s="15">
        <f t="shared" ref="K91" si="20">SUM(K89:K90)</f>
        <v>0</v>
      </c>
      <c r="L91" s="15">
        <f t="shared" ref="L91" si="21">SUM(L89:L90)</f>
        <v>0</v>
      </c>
      <c r="M91" s="15">
        <f t="shared" ref="M91" si="22">SUM(M89:M90)</f>
        <v>2320</v>
      </c>
      <c r="N91" s="17"/>
      <c r="O91" s="17"/>
      <c r="P91" s="17"/>
      <c r="Q91" s="2"/>
    </row>
    <row r="92" spans="1:17" x14ac:dyDescent="0.3">
      <c r="C92" s="53" t="s">
        <v>82</v>
      </c>
      <c r="D92" s="9"/>
      <c r="E92" s="9"/>
      <c r="F92" s="53"/>
      <c r="G92" s="9"/>
      <c r="H92" s="9"/>
      <c r="I92" s="9"/>
      <c r="J92" s="9"/>
      <c r="K92" s="9"/>
      <c r="L92" s="9"/>
      <c r="M92" s="9"/>
      <c r="N92" s="9"/>
      <c r="O92" s="9"/>
      <c r="P92" s="9"/>
      <c r="Q92" s="2"/>
    </row>
    <row r="93" spans="1:17" x14ac:dyDescent="0.3">
      <c r="A93" s="2"/>
      <c r="B93" s="2"/>
      <c r="C93" s="52">
        <v>42506.330555555556</v>
      </c>
      <c r="D93" s="10" t="s">
        <v>29</v>
      </c>
      <c r="E93" s="10"/>
      <c r="F93" s="52">
        <v>42506.545752314814</v>
      </c>
      <c r="G93" s="10" t="s">
        <v>12</v>
      </c>
      <c r="H93" s="11">
        <v>2320</v>
      </c>
      <c r="I93" s="11">
        <v>0</v>
      </c>
      <c r="J93" s="11">
        <v>0</v>
      </c>
      <c r="K93" s="11">
        <v>0</v>
      </c>
      <c r="L93" s="11">
        <v>2320</v>
      </c>
      <c r="M93" s="11">
        <v>2320</v>
      </c>
      <c r="N93" s="17"/>
      <c r="O93" s="17"/>
      <c r="P93" s="17"/>
    </row>
    <row r="94" spans="1:17" x14ac:dyDescent="0.3">
      <c r="A94" s="2"/>
      <c r="B94" s="2"/>
      <c r="C94" s="52">
        <v>42751.347916666666</v>
      </c>
      <c r="D94" s="10" t="s">
        <v>30</v>
      </c>
      <c r="E94" s="10"/>
      <c r="F94" s="52">
        <v>42751.399907407409</v>
      </c>
      <c r="G94" s="10" t="s">
        <v>12</v>
      </c>
      <c r="H94" s="11">
        <v>2320</v>
      </c>
      <c r="I94" s="11">
        <v>0</v>
      </c>
      <c r="J94" s="11">
        <v>0</v>
      </c>
      <c r="K94" s="11">
        <v>0</v>
      </c>
      <c r="L94" s="11">
        <v>2320</v>
      </c>
      <c r="M94" s="11">
        <v>2320</v>
      </c>
      <c r="N94" s="17"/>
      <c r="O94" s="17"/>
      <c r="P94" s="17"/>
    </row>
    <row r="95" spans="1:17" x14ac:dyDescent="0.3">
      <c r="A95" s="2"/>
      <c r="B95" s="2"/>
      <c r="C95" s="52">
        <v>42810.511111111111</v>
      </c>
      <c r="D95" s="10" t="s">
        <v>31</v>
      </c>
      <c r="E95" s="10"/>
      <c r="F95" s="52">
        <v>42810.583414351851</v>
      </c>
      <c r="G95" s="10" t="s">
        <v>12</v>
      </c>
      <c r="H95" s="11">
        <v>2320</v>
      </c>
      <c r="I95" s="11">
        <v>0</v>
      </c>
      <c r="J95" s="11">
        <v>0</v>
      </c>
      <c r="K95" s="11">
        <v>0</v>
      </c>
      <c r="L95" s="11">
        <v>2320</v>
      </c>
      <c r="M95" s="11">
        <v>2320</v>
      </c>
      <c r="N95" s="17"/>
      <c r="O95" s="17"/>
      <c r="P95" s="17"/>
    </row>
    <row r="96" spans="1:17" x14ac:dyDescent="0.3">
      <c r="A96" s="2"/>
      <c r="B96" s="2"/>
      <c r="C96" s="52"/>
      <c r="D96" s="10"/>
      <c r="E96" s="10"/>
      <c r="F96" s="52"/>
      <c r="G96" s="10"/>
      <c r="H96" s="11"/>
      <c r="I96" s="15">
        <f t="shared" ref="I96:M96" si="23">SUM(I93:I95)</f>
        <v>0</v>
      </c>
      <c r="J96" s="15">
        <f t="shared" si="23"/>
        <v>0</v>
      </c>
      <c r="K96" s="15">
        <f t="shared" si="23"/>
        <v>0</v>
      </c>
      <c r="L96" s="15">
        <f t="shared" si="23"/>
        <v>6960</v>
      </c>
      <c r="M96" s="15">
        <f t="shared" si="23"/>
        <v>6960</v>
      </c>
      <c r="N96" s="17"/>
      <c r="O96" s="17"/>
      <c r="P96" s="17"/>
      <c r="Q96" s="2"/>
    </row>
    <row r="97" spans="1:17" x14ac:dyDescent="0.3">
      <c r="C97" s="53" t="s">
        <v>83</v>
      </c>
      <c r="D97" s="9"/>
      <c r="E97" s="9"/>
      <c r="F97" s="53"/>
      <c r="G97" s="9"/>
      <c r="H97" s="9"/>
      <c r="I97" s="9"/>
      <c r="J97" s="9"/>
      <c r="K97" s="9"/>
      <c r="L97" s="9"/>
      <c r="M97" s="9"/>
      <c r="N97" s="9"/>
      <c r="O97" s="9"/>
      <c r="P97" s="9"/>
      <c r="Q97" s="2"/>
    </row>
    <row r="98" spans="1:17" x14ac:dyDescent="0.3">
      <c r="A98" s="2"/>
      <c r="B98" s="2"/>
      <c r="C98" s="52">
        <v>43223.279861111114</v>
      </c>
      <c r="D98" s="10">
        <v>307</v>
      </c>
      <c r="E98" s="10"/>
      <c r="F98" s="52">
        <v>43223</v>
      </c>
      <c r="G98" s="10" t="s">
        <v>12</v>
      </c>
      <c r="H98" s="11">
        <v>3480</v>
      </c>
      <c r="I98" s="11">
        <v>0</v>
      </c>
      <c r="J98" s="11">
        <v>3480</v>
      </c>
      <c r="K98" s="11">
        <v>0</v>
      </c>
      <c r="L98" s="11">
        <v>0</v>
      </c>
      <c r="M98" s="11">
        <v>3480</v>
      </c>
      <c r="N98" s="17"/>
      <c r="O98" s="17"/>
      <c r="P98" s="17"/>
    </row>
    <row r="99" spans="1:17" x14ac:dyDescent="0.3">
      <c r="A99" s="2"/>
      <c r="B99" s="2"/>
      <c r="C99" s="52">
        <v>43234.513194444444</v>
      </c>
      <c r="D99" s="10">
        <v>312</v>
      </c>
      <c r="E99" s="10"/>
      <c r="F99" s="52">
        <v>43234</v>
      </c>
      <c r="G99" s="10" t="s">
        <v>12</v>
      </c>
      <c r="H99" s="11">
        <v>4756</v>
      </c>
      <c r="I99" s="11">
        <v>0</v>
      </c>
      <c r="J99" s="11">
        <v>4756</v>
      </c>
      <c r="K99" s="11">
        <v>0</v>
      </c>
      <c r="L99" s="11">
        <v>0</v>
      </c>
      <c r="M99" s="11">
        <v>4756</v>
      </c>
      <c r="N99" s="17" t="s">
        <v>32</v>
      </c>
      <c r="O99" s="17"/>
      <c r="P99" s="17"/>
    </row>
    <row r="100" spans="1:17" x14ac:dyDescent="0.3">
      <c r="A100" s="2"/>
      <c r="B100" s="2"/>
      <c r="C100" s="52">
        <v>43234.518055555556</v>
      </c>
      <c r="D100" s="10">
        <v>313</v>
      </c>
      <c r="E100" s="10"/>
      <c r="F100" s="52">
        <v>43234</v>
      </c>
      <c r="G100" s="10" t="s">
        <v>12</v>
      </c>
      <c r="H100" s="11">
        <v>27260</v>
      </c>
      <c r="I100" s="11">
        <v>0</v>
      </c>
      <c r="J100" s="11">
        <v>27260</v>
      </c>
      <c r="K100" s="11">
        <v>0</v>
      </c>
      <c r="L100" s="11">
        <v>0</v>
      </c>
      <c r="M100" s="11">
        <v>27260</v>
      </c>
      <c r="N100" s="17"/>
      <c r="O100" s="17"/>
      <c r="P100" s="17"/>
    </row>
    <row r="101" spans="1:17" x14ac:dyDescent="0.3">
      <c r="A101" s="2"/>
      <c r="B101" s="2"/>
      <c r="C101" s="52">
        <v>43243.46875</v>
      </c>
      <c r="D101" s="10">
        <v>334</v>
      </c>
      <c r="E101" s="10"/>
      <c r="F101" s="52">
        <v>43243</v>
      </c>
      <c r="G101" s="10" t="s">
        <v>12</v>
      </c>
      <c r="H101" s="11">
        <v>1143.18</v>
      </c>
      <c r="I101" s="11">
        <v>1143.18</v>
      </c>
      <c r="J101" s="11">
        <v>0</v>
      </c>
      <c r="K101" s="11">
        <v>0</v>
      </c>
      <c r="L101" s="11">
        <v>0</v>
      </c>
      <c r="M101" s="11">
        <v>1143.18</v>
      </c>
      <c r="N101" s="17"/>
      <c r="O101" s="17"/>
      <c r="P101" s="17"/>
    </row>
    <row r="102" spans="1:17" x14ac:dyDescent="0.3">
      <c r="A102" s="2"/>
      <c r="B102" s="2"/>
      <c r="C102" s="52">
        <v>43246.601388888892</v>
      </c>
      <c r="D102" s="10">
        <v>335</v>
      </c>
      <c r="E102" s="10"/>
      <c r="F102" s="52">
        <v>43246</v>
      </c>
      <c r="G102" s="10" t="s">
        <v>12</v>
      </c>
      <c r="H102" s="11">
        <v>27260</v>
      </c>
      <c r="I102" s="11">
        <v>27260</v>
      </c>
      <c r="J102" s="11">
        <v>0</v>
      </c>
      <c r="K102" s="11">
        <v>0</v>
      </c>
      <c r="L102" s="11">
        <v>0</v>
      </c>
      <c r="M102" s="11">
        <v>27260</v>
      </c>
      <c r="N102" s="17"/>
      <c r="O102" s="17"/>
      <c r="P102" s="17"/>
    </row>
    <row r="103" spans="1:17" x14ac:dyDescent="0.3">
      <c r="A103" s="2"/>
      <c r="B103" s="2"/>
      <c r="C103" s="52">
        <v>43264.461111111108</v>
      </c>
      <c r="D103" s="10">
        <v>339</v>
      </c>
      <c r="E103" s="10"/>
      <c r="F103" s="52">
        <v>43264</v>
      </c>
      <c r="G103" s="10" t="s">
        <v>12</v>
      </c>
      <c r="H103" s="11">
        <v>27260</v>
      </c>
      <c r="I103" s="11">
        <v>27260</v>
      </c>
      <c r="J103" s="11">
        <v>0</v>
      </c>
      <c r="K103" s="11">
        <v>0</v>
      </c>
      <c r="L103" s="11">
        <v>0</v>
      </c>
      <c r="M103" s="11">
        <v>27260</v>
      </c>
      <c r="N103" s="17"/>
      <c r="O103" s="17"/>
      <c r="P103" s="17"/>
    </row>
    <row r="104" spans="1:17" x14ac:dyDescent="0.3">
      <c r="A104" s="2"/>
      <c r="B104" s="2"/>
      <c r="C104" s="52">
        <v>43265.787499999999</v>
      </c>
      <c r="D104" s="10">
        <v>361</v>
      </c>
      <c r="E104" s="10"/>
      <c r="F104" s="52">
        <v>43265</v>
      </c>
      <c r="G104" s="10" t="s">
        <v>12</v>
      </c>
      <c r="H104" s="11">
        <v>1183.2</v>
      </c>
      <c r="I104" s="11">
        <v>1183.2</v>
      </c>
      <c r="J104" s="11">
        <v>0</v>
      </c>
      <c r="K104" s="11">
        <v>0</v>
      </c>
      <c r="L104" s="11">
        <v>0</v>
      </c>
      <c r="M104" s="11">
        <v>1183.2</v>
      </c>
      <c r="N104" s="17"/>
      <c r="O104" s="17"/>
      <c r="P104" s="17"/>
    </row>
    <row r="105" spans="1:17" x14ac:dyDescent="0.3">
      <c r="A105" s="2"/>
      <c r="B105" s="2"/>
      <c r="C105" s="52"/>
      <c r="D105" s="10"/>
      <c r="E105" s="10"/>
      <c r="F105" s="52"/>
      <c r="G105" s="10"/>
      <c r="H105" s="11"/>
      <c r="I105" s="15">
        <f t="shared" ref="I105:M105" si="24">SUM(I98:I104)</f>
        <v>56846.38</v>
      </c>
      <c r="J105" s="15">
        <f t="shared" si="24"/>
        <v>35496</v>
      </c>
      <c r="K105" s="15">
        <f t="shared" si="24"/>
        <v>0</v>
      </c>
      <c r="L105" s="15">
        <f t="shared" si="24"/>
        <v>0</v>
      </c>
      <c r="M105" s="15">
        <f t="shared" si="24"/>
        <v>92342.37999999999</v>
      </c>
      <c r="N105" s="17"/>
      <c r="O105" s="17"/>
      <c r="P105" s="17"/>
      <c r="Q105" s="2"/>
    </row>
    <row r="106" spans="1:17" x14ac:dyDescent="0.3">
      <c r="C106" s="53" t="s">
        <v>84</v>
      </c>
      <c r="D106" s="9"/>
      <c r="E106" s="9"/>
      <c r="F106" s="53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2"/>
    </row>
    <row r="107" spans="1:17" x14ac:dyDescent="0.3">
      <c r="A107" s="2"/>
      <c r="B107" s="2"/>
      <c r="C107" s="52">
        <v>43236.46875</v>
      </c>
      <c r="D107" s="10">
        <v>325</v>
      </c>
      <c r="E107" s="10"/>
      <c r="F107" s="52">
        <v>43236</v>
      </c>
      <c r="G107" s="10" t="s">
        <v>12</v>
      </c>
      <c r="H107" s="11">
        <v>1160</v>
      </c>
      <c r="I107" s="11">
        <v>0</v>
      </c>
      <c r="J107" s="11">
        <v>1160</v>
      </c>
      <c r="K107" s="11">
        <v>0</v>
      </c>
      <c r="L107" s="11">
        <v>0</v>
      </c>
      <c r="M107" s="11">
        <v>1160</v>
      </c>
      <c r="N107" s="17"/>
      <c r="O107" s="17"/>
      <c r="P107" s="17"/>
    </row>
    <row r="108" spans="1:17" x14ac:dyDescent="0.3">
      <c r="A108" s="2"/>
      <c r="B108" s="2"/>
      <c r="C108" s="52">
        <v>43265.759027777778</v>
      </c>
      <c r="D108" s="10">
        <v>352</v>
      </c>
      <c r="E108" s="10"/>
      <c r="F108" s="52">
        <v>43265</v>
      </c>
      <c r="G108" s="10" t="s">
        <v>12</v>
      </c>
      <c r="H108" s="11">
        <v>1160</v>
      </c>
      <c r="I108" s="11">
        <v>1160</v>
      </c>
      <c r="J108" s="11">
        <v>0</v>
      </c>
      <c r="K108" s="11">
        <v>0</v>
      </c>
      <c r="L108" s="11">
        <v>0</v>
      </c>
      <c r="M108" s="11">
        <v>1160</v>
      </c>
      <c r="N108" s="17"/>
      <c r="O108" s="17"/>
      <c r="P108" s="17"/>
    </row>
    <row r="109" spans="1:17" x14ac:dyDescent="0.3">
      <c r="A109" s="2"/>
      <c r="B109" s="2"/>
      <c r="C109" s="52"/>
      <c r="D109" s="10"/>
      <c r="E109" s="10"/>
      <c r="F109" s="52"/>
      <c r="G109" s="10"/>
      <c r="H109" s="11"/>
      <c r="I109" s="15">
        <f t="shared" ref="I109" si="25">SUM(I107:I108)</f>
        <v>1160</v>
      </c>
      <c r="J109" s="15">
        <f t="shared" ref="J109" si="26">SUM(J107:J108)</f>
        <v>1160</v>
      </c>
      <c r="K109" s="15">
        <f t="shared" ref="K109" si="27">SUM(K107:K108)</f>
        <v>0</v>
      </c>
      <c r="L109" s="15">
        <f t="shared" ref="L109" si="28">SUM(L107:L108)</f>
        <v>0</v>
      </c>
      <c r="M109" s="15">
        <f t="shared" ref="M109" si="29">SUM(M107:M108)</f>
        <v>2320</v>
      </c>
      <c r="N109" s="17"/>
      <c r="O109" s="17"/>
      <c r="P109" s="17"/>
      <c r="Q109" s="2"/>
    </row>
    <row r="110" spans="1:17" x14ac:dyDescent="0.3">
      <c r="C110" s="53" t="s">
        <v>85</v>
      </c>
      <c r="D110" s="9"/>
      <c r="E110" s="9"/>
      <c r="F110" s="53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2"/>
    </row>
    <row r="111" spans="1:17" x14ac:dyDescent="0.3">
      <c r="A111" s="2"/>
      <c r="B111" s="2"/>
      <c r="C111" s="52">
        <v>42052.73333333333</v>
      </c>
      <c r="D111" s="10" t="s">
        <v>33</v>
      </c>
      <c r="E111" s="10"/>
      <c r="F111" s="52">
        <v>42052</v>
      </c>
      <c r="G111" s="10" t="s">
        <v>12</v>
      </c>
      <c r="H111" s="11">
        <v>6399.3</v>
      </c>
      <c r="I111" s="11">
        <v>0</v>
      </c>
      <c r="J111" s="11">
        <v>0</v>
      </c>
      <c r="K111" s="11">
        <v>0</v>
      </c>
      <c r="L111" s="11">
        <v>6399.3</v>
      </c>
      <c r="M111" s="11">
        <v>6399.3</v>
      </c>
      <c r="N111" s="17"/>
      <c r="O111" s="17"/>
      <c r="P111" s="17"/>
    </row>
    <row r="112" spans="1:17" x14ac:dyDescent="0.3">
      <c r="A112" s="2"/>
      <c r="B112" s="2"/>
      <c r="C112" s="52">
        <v>42062.734027777777</v>
      </c>
      <c r="D112" s="10" t="s">
        <v>34</v>
      </c>
      <c r="E112" s="10"/>
      <c r="F112" s="52">
        <v>42062</v>
      </c>
      <c r="G112" s="10" t="s">
        <v>12</v>
      </c>
      <c r="H112" s="11">
        <v>2753.84</v>
      </c>
      <c r="I112" s="11">
        <v>0</v>
      </c>
      <c r="J112" s="11">
        <v>0</v>
      </c>
      <c r="K112" s="11">
        <v>0</v>
      </c>
      <c r="L112" s="11">
        <v>2753.84</v>
      </c>
      <c r="M112" s="11">
        <v>2753.84</v>
      </c>
      <c r="N112" s="17"/>
      <c r="O112" s="17"/>
      <c r="P112" s="17"/>
    </row>
    <row r="113" spans="1:16" x14ac:dyDescent="0.3">
      <c r="A113" s="2"/>
      <c r="B113" s="2"/>
      <c r="C113" s="52">
        <v>42077.734722222223</v>
      </c>
      <c r="D113" s="10" t="s">
        <v>35</v>
      </c>
      <c r="E113" s="10"/>
      <c r="F113" s="52">
        <v>42077</v>
      </c>
      <c r="G113" s="10" t="s">
        <v>12</v>
      </c>
      <c r="H113" s="11">
        <v>13920</v>
      </c>
      <c r="I113" s="11">
        <v>0</v>
      </c>
      <c r="J113" s="11">
        <v>0</v>
      </c>
      <c r="K113" s="11">
        <v>0</v>
      </c>
      <c r="L113" s="11">
        <v>13920</v>
      </c>
      <c r="M113" s="11">
        <v>13920</v>
      </c>
      <c r="N113" s="17"/>
      <c r="O113" s="17"/>
      <c r="P113" s="17"/>
    </row>
    <row r="114" spans="1:16" x14ac:dyDescent="0.3">
      <c r="A114" s="2"/>
      <c r="B114" s="2"/>
      <c r="C114" s="52">
        <v>42077.736111111109</v>
      </c>
      <c r="D114" s="10" t="s">
        <v>36</v>
      </c>
      <c r="E114" s="10"/>
      <c r="F114" s="52">
        <v>42077</v>
      </c>
      <c r="G114" s="10" t="s">
        <v>12</v>
      </c>
      <c r="H114" s="11">
        <v>3549.65</v>
      </c>
      <c r="I114" s="11">
        <v>0</v>
      </c>
      <c r="J114" s="11">
        <v>0</v>
      </c>
      <c r="K114" s="11">
        <v>0</v>
      </c>
      <c r="L114" s="11">
        <v>3549.65</v>
      </c>
      <c r="M114" s="11">
        <v>3549.65</v>
      </c>
      <c r="N114" s="17"/>
      <c r="O114" s="17"/>
      <c r="P114" s="17"/>
    </row>
    <row r="115" spans="1:16" x14ac:dyDescent="0.3">
      <c r="A115" s="2"/>
      <c r="B115" s="2"/>
      <c r="C115" s="52">
        <v>42092.738194444442</v>
      </c>
      <c r="D115" s="10" t="s">
        <v>37</v>
      </c>
      <c r="E115" s="10"/>
      <c r="F115" s="52">
        <v>42092</v>
      </c>
      <c r="G115" s="10" t="s">
        <v>12</v>
      </c>
      <c r="H115" s="11">
        <v>11600</v>
      </c>
      <c r="I115" s="11">
        <v>0</v>
      </c>
      <c r="J115" s="11">
        <v>0</v>
      </c>
      <c r="K115" s="11">
        <v>0</v>
      </c>
      <c r="L115" s="11">
        <v>11600</v>
      </c>
      <c r="M115" s="11">
        <v>11600</v>
      </c>
      <c r="N115" s="17"/>
      <c r="O115" s="17"/>
      <c r="P115" s="17"/>
    </row>
    <row r="116" spans="1:16" x14ac:dyDescent="0.3">
      <c r="A116" s="2"/>
      <c r="B116" s="2"/>
      <c r="C116" s="52">
        <v>42111.739583333336</v>
      </c>
      <c r="D116" s="10" t="s">
        <v>38</v>
      </c>
      <c r="E116" s="10"/>
      <c r="F116" s="52">
        <v>42111</v>
      </c>
      <c r="G116" s="10" t="s">
        <v>12</v>
      </c>
      <c r="H116" s="11">
        <v>13920</v>
      </c>
      <c r="I116" s="11">
        <v>0</v>
      </c>
      <c r="J116" s="11">
        <v>0</v>
      </c>
      <c r="K116" s="11">
        <v>0</v>
      </c>
      <c r="L116" s="11">
        <v>13920</v>
      </c>
      <c r="M116" s="11">
        <v>13920</v>
      </c>
      <c r="N116" s="17"/>
      <c r="O116" s="17"/>
      <c r="P116" s="17"/>
    </row>
    <row r="117" spans="1:16" x14ac:dyDescent="0.3">
      <c r="A117" s="2"/>
      <c r="B117" s="2"/>
      <c r="C117" s="52">
        <v>42146.739583333336</v>
      </c>
      <c r="D117" s="10" t="s">
        <v>39</v>
      </c>
      <c r="E117" s="10"/>
      <c r="F117" s="52">
        <v>42146</v>
      </c>
      <c r="G117" s="10" t="s">
        <v>12</v>
      </c>
      <c r="H117" s="11">
        <v>13920</v>
      </c>
      <c r="I117" s="11">
        <v>0</v>
      </c>
      <c r="J117" s="11">
        <v>0</v>
      </c>
      <c r="K117" s="11">
        <v>0</v>
      </c>
      <c r="L117" s="11">
        <v>13920</v>
      </c>
      <c r="M117" s="11">
        <v>13920</v>
      </c>
      <c r="N117" s="17"/>
      <c r="O117" s="17"/>
      <c r="P117" s="17"/>
    </row>
    <row r="118" spans="1:16" x14ac:dyDescent="0.3">
      <c r="A118" s="2"/>
      <c r="B118" s="2"/>
      <c r="C118" s="52">
        <v>42174.740972222222</v>
      </c>
      <c r="D118" s="10" t="s">
        <v>40</v>
      </c>
      <c r="E118" s="10"/>
      <c r="F118" s="52">
        <v>42174</v>
      </c>
      <c r="G118" s="10" t="s">
        <v>12</v>
      </c>
      <c r="H118" s="11">
        <v>13920</v>
      </c>
      <c r="I118" s="11">
        <v>0</v>
      </c>
      <c r="J118" s="11">
        <v>0</v>
      </c>
      <c r="K118" s="11">
        <v>0</v>
      </c>
      <c r="L118" s="11">
        <v>13920</v>
      </c>
      <c r="M118" s="11">
        <v>13920</v>
      </c>
      <c r="N118" s="17"/>
      <c r="O118" s="17"/>
      <c r="P118" s="17"/>
    </row>
    <row r="119" spans="1:16" x14ac:dyDescent="0.3">
      <c r="A119" s="2"/>
      <c r="B119" s="2"/>
      <c r="C119" s="52">
        <v>42326.741666666669</v>
      </c>
      <c r="D119" s="10" t="s">
        <v>41</v>
      </c>
      <c r="E119" s="10"/>
      <c r="F119" s="52">
        <v>42326</v>
      </c>
      <c r="G119" s="10" t="s">
        <v>12</v>
      </c>
      <c r="H119" s="11">
        <v>6960</v>
      </c>
      <c r="I119" s="11">
        <v>0</v>
      </c>
      <c r="J119" s="11">
        <v>0</v>
      </c>
      <c r="K119" s="11">
        <v>0</v>
      </c>
      <c r="L119" s="11">
        <v>6960</v>
      </c>
      <c r="M119" s="11">
        <v>6960</v>
      </c>
      <c r="N119" s="17"/>
      <c r="O119" s="17"/>
      <c r="P119" s="17"/>
    </row>
    <row r="120" spans="1:16" x14ac:dyDescent="0.3">
      <c r="A120" s="2"/>
      <c r="B120" s="2"/>
      <c r="C120" s="52">
        <v>42326.742361111108</v>
      </c>
      <c r="D120" s="10" t="s">
        <v>42</v>
      </c>
      <c r="E120" s="10"/>
      <c r="F120" s="52">
        <v>42326</v>
      </c>
      <c r="G120" s="10" t="s">
        <v>12</v>
      </c>
      <c r="H120" s="11">
        <v>3809.44</v>
      </c>
      <c r="I120" s="11">
        <v>0</v>
      </c>
      <c r="J120" s="11">
        <v>0</v>
      </c>
      <c r="K120" s="11">
        <v>0</v>
      </c>
      <c r="L120" s="11">
        <v>3809.44</v>
      </c>
      <c r="M120" s="11">
        <v>3809.44</v>
      </c>
      <c r="N120" s="17"/>
      <c r="O120" s="17"/>
      <c r="P120" s="17"/>
    </row>
    <row r="121" spans="1:16" x14ac:dyDescent="0.3">
      <c r="A121" s="2"/>
      <c r="B121" s="2"/>
      <c r="C121" s="52">
        <v>42356.742361111108</v>
      </c>
      <c r="D121" s="10" t="s">
        <v>43</v>
      </c>
      <c r="E121" s="10"/>
      <c r="F121" s="52">
        <v>42356</v>
      </c>
      <c r="G121" s="10" t="s">
        <v>12</v>
      </c>
      <c r="H121" s="11">
        <v>6960</v>
      </c>
      <c r="I121" s="11">
        <v>0</v>
      </c>
      <c r="J121" s="11">
        <v>0</v>
      </c>
      <c r="K121" s="11">
        <v>0</v>
      </c>
      <c r="L121" s="11">
        <v>6960</v>
      </c>
      <c r="M121" s="11">
        <v>6960</v>
      </c>
      <c r="N121" s="17"/>
      <c r="O121" s="17"/>
      <c r="P121" s="17"/>
    </row>
    <row r="122" spans="1:16" x14ac:dyDescent="0.3">
      <c r="A122" s="2"/>
      <c r="B122" s="2"/>
      <c r="C122" s="52">
        <v>42356.743055555555</v>
      </c>
      <c r="D122" s="10" t="s">
        <v>44</v>
      </c>
      <c r="E122" s="10"/>
      <c r="F122" s="52">
        <v>42356</v>
      </c>
      <c r="G122" s="10" t="s">
        <v>12</v>
      </c>
      <c r="H122" s="11">
        <v>2799.08</v>
      </c>
      <c r="I122" s="11">
        <v>0</v>
      </c>
      <c r="J122" s="11">
        <v>0</v>
      </c>
      <c r="K122" s="11">
        <v>0</v>
      </c>
      <c r="L122" s="11">
        <v>2799.08</v>
      </c>
      <c r="M122" s="11">
        <v>2799.08</v>
      </c>
      <c r="N122" s="17"/>
      <c r="O122" s="17"/>
      <c r="P122" s="17"/>
    </row>
    <row r="123" spans="1:16" x14ac:dyDescent="0.3">
      <c r="A123" s="2"/>
      <c r="B123" s="2"/>
      <c r="C123" s="52">
        <v>42387.411805555559</v>
      </c>
      <c r="D123" s="10" t="s">
        <v>45</v>
      </c>
      <c r="E123" s="10"/>
      <c r="F123" s="52">
        <v>42387.531192129631</v>
      </c>
      <c r="G123" s="10" t="s">
        <v>12</v>
      </c>
      <c r="H123" s="11">
        <v>6960</v>
      </c>
      <c r="I123" s="11">
        <v>0</v>
      </c>
      <c r="J123" s="11">
        <v>0</v>
      </c>
      <c r="K123" s="11">
        <v>0</v>
      </c>
      <c r="L123" s="11">
        <v>6960</v>
      </c>
      <c r="M123" s="11">
        <v>6960</v>
      </c>
      <c r="N123" s="17"/>
      <c r="O123" s="17"/>
      <c r="P123" s="17"/>
    </row>
    <row r="124" spans="1:16" x14ac:dyDescent="0.3">
      <c r="A124" s="2"/>
      <c r="B124" s="2"/>
      <c r="C124" s="52">
        <v>42419.234722222223</v>
      </c>
      <c r="D124" s="10" t="s">
        <v>46</v>
      </c>
      <c r="E124" s="10"/>
      <c r="F124" s="52">
        <v>42419.592939814815</v>
      </c>
      <c r="G124" s="10" t="s">
        <v>12</v>
      </c>
      <c r="H124" s="11">
        <v>2707.41</v>
      </c>
      <c r="I124" s="11">
        <v>0</v>
      </c>
      <c r="J124" s="11">
        <v>0</v>
      </c>
      <c r="K124" s="11">
        <v>0</v>
      </c>
      <c r="L124" s="11">
        <v>2707.41</v>
      </c>
      <c r="M124" s="11">
        <v>2707.41</v>
      </c>
      <c r="N124" s="17"/>
      <c r="O124" s="17"/>
      <c r="P124" s="17"/>
    </row>
    <row r="125" spans="1:16" x14ac:dyDescent="0.3">
      <c r="A125" s="2"/>
      <c r="B125" s="2"/>
      <c r="C125" s="52">
        <v>42419.234722222223</v>
      </c>
      <c r="D125" s="10" t="s">
        <v>47</v>
      </c>
      <c r="E125" s="10"/>
      <c r="F125" s="52">
        <v>42419.592037037037</v>
      </c>
      <c r="G125" s="10" t="s">
        <v>12</v>
      </c>
      <c r="H125" s="11">
        <v>11088.74</v>
      </c>
      <c r="I125" s="11">
        <v>0</v>
      </c>
      <c r="J125" s="11">
        <v>0</v>
      </c>
      <c r="K125" s="11">
        <v>0</v>
      </c>
      <c r="L125" s="11">
        <v>11088.74</v>
      </c>
      <c r="M125" s="11">
        <v>11088.74</v>
      </c>
      <c r="N125" s="17"/>
      <c r="O125" s="17"/>
      <c r="P125" s="17"/>
    </row>
    <row r="126" spans="1:16" x14ac:dyDescent="0.3">
      <c r="A126" s="2"/>
      <c r="B126" s="2"/>
      <c r="C126" s="52">
        <v>42419.234722222223</v>
      </c>
      <c r="D126" s="10" t="s">
        <v>48</v>
      </c>
      <c r="E126" s="10"/>
      <c r="F126" s="52">
        <v>42419.591446759259</v>
      </c>
      <c r="G126" s="10" t="s">
        <v>12</v>
      </c>
      <c r="H126" s="11">
        <v>6960</v>
      </c>
      <c r="I126" s="11">
        <v>0</v>
      </c>
      <c r="J126" s="11">
        <v>0</v>
      </c>
      <c r="K126" s="11">
        <v>0</v>
      </c>
      <c r="L126" s="11">
        <v>6960</v>
      </c>
      <c r="M126" s="11">
        <v>6960</v>
      </c>
      <c r="N126" s="17"/>
      <c r="O126" s="17"/>
      <c r="P126" s="17"/>
    </row>
    <row r="127" spans="1:16" x14ac:dyDescent="0.3">
      <c r="A127" s="2"/>
      <c r="B127" s="2"/>
      <c r="C127" s="52">
        <v>42448.329861111109</v>
      </c>
      <c r="D127" s="10" t="s">
        <v>49</v>
      </c>
      <c r="E127" s="10"/>
      <c r="F127" s="52">
        <v>42448.496666666666</v>
      </c>
      <c r="G127" s="10" t="s">
        <v>12</v>
      </c>
      <c r="H127" s="11">
        <v>2645.96</v>
      </c>
      <c r="I127" s="11">
        <v>0</v>
      </c>
      <c r="J127" s="11">
        <v>0</v>
      </c>
      <c r="K127" s="11">
        <v>0</v>
      </c>
      <c r="L127" s="11">
        <v>2645.96</v>
      </c>
      <c r="M127" s="11">
        <v>2645.96</v>
      </c>
      <c r="N127" s="17"/>
      <c r="O127" s="17"/>
      <c r="P127" s="17"/>
    </row>
    <row r="128" spans="1:16" x14ac:dyDescent="0.3">
      <c r="A128" s="2"/>
      <c r="B128" s="2"/>
      <c r="C128" s="52">
        <v>42448.348611111112</v>
      </c>
      <c r="D128" s="10" t="s">
        <v>50</v>
      </c>
      <c r="E128" s="10"/>
      <c r="F128" s="52">
        <v>42448.494050925925</v>
      </c>
      <c r="G128" s="10" t="s">
        <v>12</v>
      </c>
      <c r="H128" s="11">
        <v>6960</v>
      </c>
      <c r="I128" s="11">
        <v>0</v>
      </c>
      <c r="J128" s="11">
        <v>0</v>
      </c>
      <c r="K128" s="11">
        <v>0</v>
      </c>
      <c r="L128" s="11">
        <v>6960</v>
      </c>
      <c r="M128" s="11">
        <v>6960</v>
      </c>
      <c r="N128" s="17"/>
      <c r="O128" s="17"/>
      <c r="P128" s="17"/>
    </row>
    <row r="129" spans="1:16" x14ac:dyDescent="0.3">
      <c r="A129" s="2"/>
      <c r="B129" s="2"/>
      <c r="C129" s="52">
        <v>42479.348611111112</v>
      </c>
      <c r="D129" s="10" t="s">
        <v>51</v>
      </c>
      <c r="E129" s="10"/>
      <c r="F129" s="52">
        <v>42479.246620370373</v>
      </c>
      <c r="G129" s="10" t="s">
        <v>12</v>
      </c>
      <c r="H129" s="11">
        <v>6960</v>
      </c>
      <c r="I129" s="11">
        <v>0</v>
      </c>
      <c r="J129" s="11">
        <v>0</v>
      </c>
      <c r="K129" s="11">
        <v>0</v>
      </c>
      <c r="L129" s="11">
        <v>6960</v>
      </c>
      <c r="M129" s="11">
        <v>6960</v>
      </c>
      <c r="N129" s="17"/>
      <c r="O129" s="17"/>
      <c r="P129" s="17"/>
    </row>
    <row r="130" spans="1:16" x14ac:dyDescent="0.3">
      <c r="A130" s="2"/>
      <c r="B130" s="2"/>
      <c r="C130" s="52">
        <v>42521.330555555556</v>
      </c>
      <c r="D130" s="10" t="s">
        <v>52</v>
      </c>
      <c r="E130" s="10"/>
      <c r="F130" s="52">
        <v>42521.628125000003</v>
      </c>
      <c r="G130" s="10" t="s">
        <v>12</v>
      </c>
      <c r="H130" s="11">
        <v>3578</v>
      </c>
      <c r="I130" s="11">
        <v>0</v>
      </c>
      <c r="J130" s="11">
        <v>0</v>
      </c>
      <c r="K130" s="11">
        <v>0</v>
      </c>
      <c r="L130" s="11">
        <v>3578</v>
      </c>
      <c r="M130" s="11">
        <v>3578</v>
      </c>
      <c r="N130" s="17"/>
      <c r="O130" s="17"/>
      <c r="P130" s="17"/>
    </row>
    <row r="131" spans="1:16" x14ac:dyDescent="0.3">
      <c r="A131" s="2"/>
      <c r="B131" s="2"/>
      <c r="C131" s="52">
        <v>42521.330555555556</v>
      </c>
      <c r="D131" s="10" t="s">
        <v>53</v>
      </c>
      <c r="E131" s="10"/>
      <c r="F131" s="52">
        <v>42521.62736111111</v>
      </c>
      <c r="G131" s="10" t="s">
        <v>12</v>
      </c>
      <c r="H131" s="11">
        <v>2786.88</v>
      </c>
      <c r="I131" s="11">
        <v>0</v>
      </c>
      <c r="J131" s="11">
        <v>0</v>
      </c>
      <c r="K131" s="11">
        <v>0</v>
      </c>
      <c r="L131" s="11">
        <v>2786.88</v>
      </c>
      <c r="M131" s="11">
        <v>2786.88</v>
      </c>
      <c r="N131" s="17"/>
      <c r="O131" s="17"/>
      <c r="P131" s="17"/>
    </row>
    <row r="132" spans="1:16" x14ac:dyDescent="0.3">
      <c r="A132" s="2"/>
      <c r="B132" s="2"/>
      <c r="C132" s="52">
        <v>42521.348611111112</v>
      </c>
      <c r="D132" s="10" t="s">
        <v>54</v>
      </c>
      <c r="E132" s="10"/>
      <c r="F132" s="52">
        <v>42521.621238425927</v>
      </c>
      <c r="G132" s="10" t="s">
        <v>12</v>
      </c>
      <c r="H132" s="11">
        <v>6960</v>
      </c>
      <c r="I132" s="11">
        <v>0</v>
      </c>
      <c r="J132" s="11">
        <v>0</v>
      </c>
      <c r="K132" s="11">
        <v>0</v>
      </c>
      <c r="L132" s="11">
        <v>6960</v>
      </c>
      <c r="M132" s="11">
        <v>6960</v>
      </c>
      <c r="N132" s="17"/>
      <c r="O132" s="17"/>
      <c r="P132" s="17"/>
    </row>
    <row r="133" spans="1:16" x14ac:dyDescent="0.3">
      <c r="A133" s="2"/>
      <c r="B133" s="2"/>
      <c r="C133" s="52">
        <v>42521.348611111112</v>
      </c>
      <c r="D133" s="10" t="s">
        <v>55</v>
      </c>
      <c r="E133" s="10"/>
      <c r="F133" s="52">
        <v>42521.634004629632</v>
      </c>
      <c r="G133" s="10" t="s">
        <v>12</v>
      </c>
      <c r="H133" s="11">
        <v>33060</v>
      </c>
      <c r="I133" s="11">
        <v>0</v>
      </c>
      <c r="J133" s="11">
        <v>0</v>
      </c>
      <c r="K133" s="11">
        <v>0</v>
      </c>
      <c r="L133" s="11">
        <v>33060</v>
      </c>
      <c r="M133" s="11">
        <v>33060</v>
      </c>
      <c r="N133" s="17"/>
      <c r="O133" s="17"/>
      <c r="P133" s="17"/>
    </row>
    <row r="134" spans="1:16" x14ac:dyDescent="0.3">
      <c r="A134" s="2"/>
      <c r="B134" s="2"/>
      <c r="C134" s="52">
        <v>42535.330555555556</v>
      </c>
      <c r="D134" s="10" t="s">
        <v>56</v>
      </c>
      <c r="E134" s="10"/>
      <c r="F134" s="52">
        <v>42535.702222222222</v>
      </c>
      <c r="G134" s="10" t="s">
        <v>12</v>
      </c>
      <c r="H134" s="11">
        <v>6960</v>
      </c>
      <c r="I134" s="11">
        <v>0</v>
      </c>
      <c r="J134" s="11">
        <v>0</v>
      </c>
      <c r="K134" s="11">
        <v>0</v>
      </c>
      <c r="L134" s="11">
        <v>6960</v>
      </c>
      <c r="M134" s="11">
        <v>6960</v>
      </c>
      <c r="N134" s="17"/>
      <c r="O134" s="17"/>
      <c r="P134" s="17"/>
    </row>
    <row r="135" spans="1:16" x14ac:dyDescent="0.3">
      <c r="A135" s="2"/>
      <c r="B135" s="2"/>
      <c r="C135" s="52">
        <v>42628.348611111112</v>
      </c>
      <c r="D135" s="10" t="s">
        <v>57</v>
      </c>
      <c r="E135" s="10"/>
      <c r="F135" s="52">
        <v>42628.732685185183</v>
      </c>
      <c r="G135" s="10" t="s">
        <v>12</v>
      </c>
      <c r="H135" s="11">
        <v>2645.96</v>
      </c>
      <c r="I135" s="11">
        <v>0</v>
      </c>
      <c r="J135" s="11">
        <v>0</v>
      </c>
      <c r="K135" s="11">
        <v>0</v>
      </c>
      <c r="L135" s="11">
        <v>905.95</v>
      </c>
      <c r="M135" s="11">
        <v>905.95</v>
      </c>
      <c r="N135" s="17"/>
      <c r="O135" s="17"/>
      <c r="P135" s="17"/>
    </row>
    <row r="136" spans="1:16" x14ac:dyDescent="0.3">
      <c r="A136" s="2"/>
      <c r="B136" s="2"/>
      <c r="C136" s="52">
        <v>43089.383333333331</v>
      </c>
      <c r="D136" s="10">
        <v>193</v>
      </c>
      <c r="E136" s="10"/>
      <c r="F136" s="52">
        <v>43089</v>
      </c>
      <c r="G136" s="10" t="s">
        <v>12</v>
      </c>
      <c r="H136" s="11">
        <v>2900</v>
      </c>
      <c r="I136" s="11">
        <v>0</v>
      </c>
      <c r="J136" s="11">
        <v>0</v>
      </c>
      <c r="K136" s="11">
        <v>0</v>
      </c>
      <c r="L136" s="11">
        <v>2900</v>
      </c>
      <c r="M136" s="11">
        <v>2900</v>
      </c>
      <c r="N136" s="17"/>
      <c r="O136" s="17"/>
      <c r="P136" s="17"/>
    </row>
    <row r="137" spans="1:16" x14ac:dyDescent="0.3">
      <c r="A137" s="2"/>
      <c r="B137" s="2"/>
      <c r="C137" s="52">
        <v>43116.511805555558</v>
      </c>
      <c r="D137" s="10">
        <v>214</v>
      </c>
      <c r="E137" s="10"/>
      <c r="F137" s="52">
        <v>43116</v>
      </c>
      <c r="G137" s="10" t="s">
        <v>12</v>
      </c>
      <c r="H137" s="11">
        <v>755.16</v>
      </c>
      <c r="I137" s="11">
        <v>0</v>
      </c>
      <c r="J137" s="11">
        <v>0</v>
      </c>
      <c r="K137" s="11">
        <v>0</v>
      </c>
      <c r="L137" s="11">
        <v>755.16</v>
      </c>
      <c r="M137" s="11">
        <v>755.16</v>
      </c>
      <c r="N137" s="17"/>
      <c r="O137" s="17"/>
      <c r="P137" s="17"/>
    </row>
    <row r="138" spans="1:16" x14ac:dyDescent="0.3">
      <c r="A138" s="2"/>
      <c r="B138" s="2"/>
      <c r="C138" s="52">
        <v>43158.52847222222</v>
      </c>
      <c r="D138" s="10">
        <v>249</v>
      </c>
      <c r="E138" s="10"/>
      <c r="F138" s="52">
        <v>43158</v>
      </c>
      <c r="G138" s="10" t="s">
        <v>12</v>
      </c>
      <c r="H138" s="11">
        <v>3226.09</v>
      </c>
      <c r="I138" s="11">
        <v>0</v>
      </c>
      <c r="J138" s="11">
        <v>0</v>
      </c>
      <c r="K138" s="11">
        <v>0</v>
      </c>
      <c r="L138" s="11">
        <v>3226.09</v>
      </c>
      <c r="M138" s="11">
        <v>3226.09</v>
      </c>
      <c r="N138" s="17"/>
      <c r="O138" s="17"/>
      <c r="P138" s="17"/>
    </row>
    <row r="139" spans="1:16" x14ac:dyDescent="0.3">
      <c r="A139" s="2"/>
      <c r="B139" s="2"/>
      <c r="C139" s="52">
        <v>43206.34375</v>
      </c>
      <c r="D139" s="10">
        <v>282</v>
      </c>
      <c r="E139" s="10"/>
      <c r="F139" s="52">
        <v>43206</v>
      </c>
      <c r="G139" s="10" t="s">
        <v>12</v>
      </c>
      <c r="H139" s="11">
        <v>8700</v>
      </c>
      <c r="I139" s="11">
        <v>0</v>
      </c>
      <c r="J139" s="11">
        <v>0</v>
      </c>
      <c r="K139" s="11">
        <v>8700</v>
      </c>
      <c r="L139" s="11">
        <v>0</v>
      </c>
      <c r="M139" s="11">
        <v>8700</v>
      </c>
      <c r="N139" s="17"/>
      <c r="O139" s="17"/>
      <c r="P139" s="17"/>
    </row>
    <row r="140" spans="1:16" x14ac:dyDescent="0.3">
      <c r="A140" s="2"/>
      <c r="B140" s="2"/>
      <c r="C140" s="52">
        <v>43217.695138888892</v>
      </c>
      <c r="D140" s="10">
        <v>304</v>
      </c>
      <c r="E140" s="10"/>
      <c r="F140" s="52">
        <v>43217</v>
      </c>
      <c r="G140" s="10" t="s">
        <v>12</v>
      </c>
      <c r="H140" s="11">
        <v>837.17</v>
      </c>
      <c r="I140" s="11">
        <v>0</v>
      </c>
      <c r="J140" s="11">
        <v>837.17</v>
      </c>
      <c r="K140" s="11">
        <v>0</v>
      </c>
      <c r="L140" s="11">
        <v>0</v>
      </c>
      <c r="M140" s="11">
        <v>837.17</v>
      </c>
      <c r="N140" s="17"/>
      <c r="O140" s="17"/>
      <c r="P140" s="17"/>
    </row>
    <row r="141" spans="1:16" x14ac:dyDescent="0.3">
      <c r="A141" s="2"/>
      <c r="B141" s="2"/>
      <c r="C141" s="52">
        <v>43217.695833333331</v>
      </c>
      <c r="D141" s="10">
        <v>305</v>
      </c>
      <c r="E141" s="10"/>
      <c r="F141" s="52">
        <v>43217</v>
      </c>
      <c r="G141" s="10" t="s">
        <v>12</v>
      </c>
      <c r="H141" s="11">
        <v>8700</v>
      </c>
      <c r="I141" s="11">
        <v>0</v>
      </c>
      <c r="J141" s="11">
        <v>8700</v>
      </c>
      <c r="K141" s="11">
        <v>0</v>
      </c>
      <c r="L141" s="11">
        <v>0</v>
      </c>
      <c r="M141" s="11">
        <v>8700</v>
      </c>
      <c r="N141" s="17"/>
      <c r="O141" s="17"/>
      <c r="P141" s="17"/>
    </row>
    <row r="142" spans="1:16" x14ac:dyDescent="0.3">
      <c r="A142" s="2"/>
      <c r="B142" s="2"/>
      <c r="C142" s="52">
        <v>43217.699305555558</v>
      </c>
      <c r="D142" s="10">
        <v>306</v>
      </c>
      <c r="E142" s="10"/>
      <c r="F142" s="52">
        <v>43217</v>
      </c>
      <c r="G142" s="10" t="s">
        <v>12</v>
      </c>
      <c r="H142" s="11">
        <v>840.65</v>
      </c>
      <c r="I142" s="11">
        <v>0</v>
      </c>
      <c r="J142" s="11">
        <v>840.65</v>
      </c>
      <c r="K142" s="11">
        <v>0</v>
      </c>
      <c r="L142" s="11">
        <v>0</v>
      </c>
      <c r="M142" s="11">
        <v>840.65</v>
      </c>
      <c r="N142" s="17"/>
      <c r="O142" s="17"/>
      <c r="P142" s="17"/>
    </row>
    <row r="143" spans="1:16" x14ac:dyDescent="0.3">
      <c r="A143" s="2"/>
      <c r="B143" s="2"/>
      <c r="C143" s="52">
        <v>43223.28125</v>
      </c>
      <c r="D143" s="10">
        <v>308</v>
      </c>
      <c r="E143" s="10"/>
      <c r="F143" s="52">
        <v>43223</v>
      </c>
      <c r="G143" s="10" t="s">
        <v>12</v>
      </c>
      <c r="H143" s="11">
        <v>5087.88</v>
      </c>
      <c r="I143" s="11">
        <v>0</v>
      </c>
      <c r="J143" s="11">
        <v>5087.88</v>
      </c>
      <c r="K143" s="11">
        <v>0</v>
      </c>
      <c r="L143" s="11">
        <v>0</v>
      </c>
      <c r="M143" s="11">
        <v>5087.88</v>
      </c>
      <c r="N143" s="17"/>
      <c r="O143" s="17"/>
      <c r="P143" s="17"/>
    </row>
    <row r="144" spans="1:16" x14ac:dyDescent="0.3">
      <c r="A144" s="2"/>
      <c r="B144" s="2"/>
      <c r="C144" s="52">
        <v>43236.463888888888</v>
      </c>
      <c r="D144" s="10">
        <v>314</v>
      </c>
      <c r="E144" s="10"/>
      <c r="F144" s="52">
        <v>43236</v>
      </c>
      <c r="G144" s="10" t="s">
        <v>12</v>
      </c>
      <c r="H144" s="11">
        <v>8700</v>
      </c>
      <c r="I144" s="11">
        <v>0</v>
      </c>
      <c r="J144" s="11">
        <v>8700</v>
      </c>
      <c r="K144" s="11">
        <v>0</v>
      </c>
      <c r="L144" s="11">
        <v>0</v>
      </c>
      <c r="M144" s="11">
        <v>8700</v>
      </c>
      <c r="N144" s="17"/>
      <c r="O144" s="17"/>
      <c r="P144" s="17"/>
    </row>
    <row r="145" spans="1:17" x14ac:dyDescent="0.3">
      <c r="A145" s="2"/>
      <c r="B145" s="2"/>
      <c r="C145" s="52">
        <v>43255.390277777777</v>
      </c>
      <c r="D145" s="10">
        <v>336</v>
      </c>
      <c r="E145" s="10"/>
      <c r="F145" s="52">
        <v>43255</v>
      </c>
      <c r="G145" s="10" t="s">
        <v>12</v>
      </c>
      <c r="H145" s="11">
        <v>8700</v>
      </c>
      <c r="I145" s="11">
        <v>8700</v>
      </c>
      <c r="J145" s="11">
        <v>0</v>
      </c>
      <c r="K145" s="11">
        <v>0</v>
      </c>
      <c r="L145" s="11">
        <v>0</v>
      </c>
      <c r="M145" s="11">
        <v>8700</v>
      </c>
      <c r="N145" s="17"/>
      <c r="O145" s="17"/>
      <c r="P145" s="17"/>
    </row>
    <row r="146" spans="1:17" x14ac:dyDescent="0.3">
      <c r="A146" s="2"/>
      <c r="B146" s="2"/>
      <c r="C146" s="52">
        <v>43255.413194444445</v>
      </c>
      <c r="D146" s="10">
        <v>337</v>
      </c>
      <c r="E146" s="10"/>
      <c r="F146" s="52">
        <v>43255</v>
      </c>
      <c r="G146" s="10" t="s">
        <v>12</v>
      </c>
      <c r="H146" s="11">
        <v>5668.77</v>
      </c>
      <c r="I146" s="11">
        <v>5668.77</v>
      </c>
      <c r="J146" s="11">
        <v>0</v>
      </c>
      <c r="K146" s="11">
        <v>0</v>
      </c>
      <c r="L146" s="11">
        <v>0</v>
      </c>
      <c r="M146" s="11">
        <v>5668.77</v>
      </c>
      <c r="N146" s="17"/>
      <c r="O146" s="17"/>
      <c r="P146" s="17"/>
    </row>
    <row r="147" spans="1:17" x14ac:dyDescent="0.3">
      <c r="A147" s="2"/>
      <c r="B147" s="2"/>
      <c r="C147" s="52">
        <v>43264.461805555555</v>
      </c>
      <c r="D147" s="10">
        <v>340</v>
      </c>
      <c r="E147" s="10"/>
      <c r="F147" s="52">
        <v>43264</v>
      </c>
      <c r="G147" s="10" t="s">
        <v>12</v>
      </c>
      <c r="H147" s="11">
        <v>8700</v>
      </c>
      <c r="I147" s="11">
        <v>8700</v>
      </c>
      <c r="J147" s="11">
        <v>0</v>
      </c>
      <c r="K147" s="11">
        <v>0</v>
      </c>
      <c r="L147" s="11">
        <v>0</v>
      </c>
      <c r="M147" s="11">
        <v>8700</v>
      </c>
      <c r="N147" s="17"/>
      <c r="O147" s="17"/>
      <c r="P147" s="17"/>
    </row>
    <row r="148" spans="1:17" x14ac:dyDescent="0.3">
      <c r="A148" s="2"/>
      <c r="B148" s="2"/>
      <c r="C148" s="52">
        <v>43265.799305555556</v>
      </c>
      <c r="D148" s="10">
        <v>362</v>
      </c>
      <c r="E148" s="10"/>
      <c r="F148" s="52">
        <v>43265</v>
      </c>
      <c r="G148" s="10" t="s">
        <v>12</v>
      </c>
      <c r="H148" s="11">
        <v>833.69</v>
      </c>
      <c r="I148" s="11">
        <v>833.69</v>
      </c>
      <c r="J148" s="11">
        <v>0</v>
      </c>
      <c r="K148" s="11">
        <v>0</v>
      </c>
      <c r="L148" s="11">
        <v>0</v>
      </c>
      <c r="M148" s="11">
        <v>833.69</v>
      </c>
      <c r="N148" s="17"/>
      <c r="O148" s="17"/>
      <c r="P148" s="17"/>
    </row>
    <row r="149" spans="1:17" x14ac:dyDescent="0.3">
      <c r="A149" s="2"/>
      <c r="B149" s="2"/>
      <c r="C149" s="52">
        <v>43265.8</v>
      </c>
      <c r="D149" s="10">
        <v>363</v>
      </c>
      <c r="E149" s="10"/>
      <c r="F149" s="52">
        <v>43265</v>
      </c>
      <c r="G149" s="10" t="s">
        <v>12</v>
      </c>
      <c r="H149" s="11">
        <v>845.87</v>
      </c>
      <c r="I149" s="11">
        <v>845.87</v>
      </c>
      <c r="J149" s="11">
        <v>0</v>
      </c>
      <c r="K149" s="11">
        <v>0</v>
      </c>
      <c r="L149" s="11">
        <v>0</v>
      </c>
      <c r="M149" s="11">
        <v>845.87</v>
      </c>
      <c r="N149" s="17"/>
      <c r="O149" s="17"/>
      <c r="P149" s="17"/>
    </row>
    <row r="150" spans="1:17" x14ac:dyDescent="0.3">
      <c r="A150" s="2"/>
      <c r="B150" s="2"/>
      <c r="C150" s="52"/>
      <c r="D150" s="10"/>
      <c r="E150" s="10"/>
      <c r="F150" s="52"/>
      <c r="G150" s="10"/>
      <c r="H150" s="11"/>
      <c r="I150" s="15">
        <f t="shared" ref="I150:M150" si="30">SUM(I111:I149)</f>
        <v>24748.329999999998</v>
      </c>
      <c r="J150" s="15">
        <f t="shared" si="30"/>
        <v>24165.7</v>
      </c>
      <c r="K150" s="15">
        <f t="shared" si="30"/>
        <v>8700</v>
      </c>
      <c r="L150" s="15">
        <f t="shared" si="30"/>
        <v>205925.50000000006</v>
      </c>
      <c r="M150" s="15">
        <f t="shared" si="30"/>
        <v>263539.53000000003</v>
      </c>
      <c r="N150" s="17"/>
      <c r="O150" s="17"/>
      <c r="P150" s="17"/>
      <c r="Q150" s="2"/>
    </row>
    <row r="151" spans="1:17" x14ac:dyDescent="0.3">
      <c r="C151" s="53" t="s">
        <v>86</v>
      </c>
      <c r="D151" s="9"/>
      <c r="E151" s="9"/>
      <c r="F151" s="53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2"/>
    </row>
    <row r="152" spans="1:17" x14ac:dyDescent="0.3">
      <c r="A152" s="2"/>
      <c r="B152" s="2"/>
      <c r="C152" s="52">
        <v>43236.568055555559</v>
      </c>
      <c r="D152" s="10">
        <v>333</v>
      </c>
      <c r="E152" s="10"/>
      <c r="F152" s="52">
        <v>43236</v>
      </c>
      <c r="G152" s="10" t="s">
        <v>12</v>
      </c>
      <c r="H152" s="11">
        <v>23582.799999999999</v>
      </c>
      <c r="I152" s="11">
        <v>0</v>
      </c>
      <c r="J152" s="11">
        <v>23582.799999999999</v>
      </c>
      <c r="K152" s="11">
        <v>0</v>
      </c>
      <c r="L152" s="11">
        <v>0</v>
      </c>
      <c r="M152" s="11">
        <v>23582.799999999999</v>
      </c>
      <c r="N152" s="17"/>
      <c r="O152" s="17"/>
      <c r="P152" s="17"/>
    </row>
    <row r="153" spans="1:17" x14ac:dyDescent="0.3">
      <c r="A153" s="2"/>
      <c r="B153" s="2"/>
      <c r="C153" s="52">
        <v>43265.756249999999</v>
      </c>
      <c r="D153" s="10">
        <v>348</v>
      </c>
      <c r="E153" s="10"/>
      <c r="F153" s="52">
        <v>43265</v>
      </c>
      <c r="G153" s="10" t="s">
        <v>12</v>
      </c>
      <c r="H153" s="11">
        <v>34800</v>
      </c>
      <c r="I153" s="11">
        <v>34800</v>
      </c>
      <c r="J153" s="11">
        <v>0</v>
      </c>
      <c r="K153" s="11">
        <v>0</v>
      </c>
      <c r="L153" s="11">
        <v>0</v>
      </c>
      <c r="M153" s="11">
        <v>34800</v>
      </c>
      <c r="N153" s="17"/>
      <c r="O153" s="17"/>
      <c r="P153" s="17"/>
    </row>
    <row r="154" spans="1:17" x14ac:dyDescent="0.3">
      <c r="A154" s="2"/>
      <c r="B154" s="2"/>
      <c r="C154" s="52">
        <v>43265.76666666667</v>
      </c>
      <c r="D154" s="10">
        <v>360</v>
      </c>
      <c r="E154" s="10"/>
      <c r="F154" s="52">
        <v>43265</v>
      </c>
      <c r="G154" s="10" t="s">
        <v>12</v>
      </c>
      <c r="H154" s="11">
        <v>23582.799999999999</v>
      </c>
      <c r="I154" s="11">
        <v>23582.799999999999</v>
      </c>
      <c r="J154" s="11">
        <v>0</v>
      </c>
      <c r="K154" s="11">
        <v>0</v>
      </c>
      <c r="L154" s="11">
        <v>0</v>
      </c>
      <c r="M154" s="11">
        <v>23582.799999999999</v>
      </c>
      <c r="N154" s="17"/>
      <c r="O154" s="17"/>
      <c r="P154" s="17"/>
    </row>
    <row r="155" spans="1:17" x14ac:dyDescent="0.3">
      <c r="A155" s="2"/>
      <c r="B155" s="2"/>
      <c r="C155" s="52"/>
      <c r="D155" s="10"/>
      <c r="E155" s="10"/>
      <c r="F155" s="52"/>
      <c r="G155" s="10"/>
      <c r="H155" s="11"/>
      <c r="I155" s="15">
        <f t="shared" ref="I155:M155" si="31">SUM(I152:I154)</f>
        <v>58382.8</v>
      </c>
      <c r="J155" s="15">
        <f t="shared" si="31"/>
        <v>23582.799999999999</v>
      </c>
      <c r="K155" s="15">
        <f t="shared" si="31"/>
        <v>0</v>
      </c>
      <c r="L155" s="15">
        <f t="shared" si="31"/>
        <v>0</v>
      </c>
      <c r="M155" s="15">
        <f t="shared" si="31"/>
        <v>81965.600000000006</v>
      </c>
      <c r="N155" s="17"/>
      <c r="O155" s="17"/>
      <c r="P155" s="17"/>
      <c r="Q155" s="2"/>
    </row>
    <row r="156" spans="1:17" x14ac:dyDescent="0.3">
      <c r="C156" s="53" t="s">
        <v>87</v>
      </c>
      <c r="D156" s="9"/>
      <c r="E156" s="9"/>
      <c r="F156" s="53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2"/>
    </row>
    <row r="157" spans="1:17" x14ac:dyDescent="0.3">
      <c r="A157" s="2"/>
      <c r="B157" s="2"/>
      <c r="C157" s="52">
        <v>43206.34652777778</v>
      </c>
      <c r="D157" s="10">
        <v>290</v>
      </c>
      <c r="E157" s="10"/>
      <c r="F157" s="52">
        <v>43206</v>
      </c>
      <c r="G157" s="10" t="s">
        <v>12</v>
      </c>
      <c r="H157" s="11">
        <v>3364</v>
      </c>
      <c r="I157" s="11">
        <v>0</v>
      </c>
      <c r="J157" s="11">
        <v>0</v>
      </c>
      <c r="K157" s="11">
        <v>3364</v>
      </c>
      <c r="L157" s="11">
        <v>0</v>
      </c>
      <c r="M157" s="11">
        <v>3364</v>
      </c>
      <c r="N157" s="17"/>
      <c r="O157" s="17"/>
      <c r="P157" s="17"/>
    </row>
    <row r="158" spans="1:17" x14ac:dyDescent="0.3">
      <c r="A158" s="2"/>
      <c r="B158" s="2"/>
      <c r="C158" s="52">
        <v>43236.468055555553</v>
      </c>
      <c r="D158" s="10">
        <v>322</v>
      </c>
      <c r="E158" s="10"/>
      <c r="F158" s="52">
        <v>43236</v>
      </c>
      <c r="G158" s="10" t="s">
        <v>12</v>
      </c>
      <c r="H158" s="11">
        <v>3364</v>
      </c>
      <c r="I158" s="11">
        <v>0</v>
      </c>
      <c r="J158" s="11">
        <v>3364</v>
      </c>
      <c r="K158" s="11">
        <v>0</v>
      </c>
      <c r="L158" s="11">
        <v>0</v>
      </c>
      <c r="M158" s="11">
        <v>3364</v>
      </c>
      <c r="N158" s="17"/>
      <c r="O158" s="17"/>
      <c r="P158" s="17"/>
    </row>
    <row r="159" spans="1:17" x14ac:dyDescent="0.3">
      <c r="A159" s="2"/>
      <c r="B159" s="2"/>
      <c r="C159" s="52">
        <v>43265.757638888892</v>
      </c>
      <c r="D159" s="10">
        <v>349</v>
      </c>
      <c r="E159" s="10"/>
      <c r="F159" s="52">
        <v>43265</v>
      </c>
      <c r="G159" s="10" t="s">
        <v>12</v>
      </c>
      <c r="H159" s="11">
        <v>3364</v>
      </c>
      <c r="I159" s="11">
        <v>3364</v>
      </c>
      <c r="J159" s="11">
        <v>0</v>
      </c>
      <c r="K159" s="11">
        <v>0</v>
      </c>
      <c r="L159" s="11">
        <v>0</v>
      </c>
      <c r="M159" s="11">
        <v>3364</v>
      </c>
      <c r="N159" s="17"/>
      <c r="O159" s="17"/>
      <c r="P159" s="17"/>
    </row>
    <row r="160" spans="1:17" x14ac:dyDescent="0.3">
      <c r="A160" s="2"/>
      <c r="B160" s="2"/>
      <c r="C160" s="52"/>
      <c r="D160" s="10"/>
      <c r="E160" s="10"/>
      <c r="F160" s="52"/>
      <c r="G160" s="10"/>
      <c r="H160" s="11"/>
      <c r="I160" s="15">
        <f t="shared" ref="I160:M160" si="32">SUM(I157:I159)</f>
        <v>3364</v>
      </c>
      <c r="J160" s="15">
        <f t="shared" si="32"/>
        <v>3364</v>
      </c>
      <c r="K160" s="15">
        <f t="shared" si="32"/>
        <v>3364</v>
      </c>
      <c r="L160" s="15">
        <f t="shared" si="32"/>
        <v>0</v>
      </c>
      <c r="M160" s="15">
        <f t="shared" si="32"/>
        <v>10092</v>
      </c>
      <c r="N160" s="17"/>
      <c r="O160" s="17"/>
      <c r="P160" s="17"/>
      <c r="Q160" s="2"/>
    </row>
    <row r="161" spans="1:17" x14ac:dyDescent="0.3">
      <c r="C161" s="53" t="s">
        <v>88</v>
      </c>
      <c r="D161" s="9"/>
      <c r="E161" s="9"/>
      <c r="F161" s="53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2"/>
    </row>
    <row r="162" spans="1:17" x14ac:dyDescent="0.3">
      <c r="A162" s="2"/>
      <c r="B162" s="2"/>
      <c r="C162" s="52">
        <v>43265.765277777777</v>
      </c>
      <c r="D162" s="10">
        <v>359</v>
      </c>
      <c r="E162" s="10"/>
      <c r="F162" s="52">
        <v>43265</v>
      </c>
      <c r="G162" s="10" t="s">
        <v>12</v>
      </c>
      <c r="H162" s="11">
        <v>2320</v>
      </c>
      <c r="I162" s="11">
        <v>2320</v>
      </c>
      <c r="J162" s="11">
        <v>0</v>
      </c>
      <c r="K162" s="11">
        <v>0</v>
      </c>
      <c r="L162" s="11">
        <v>0</v>
      </c>
      <c r="M162" s="11">
        <v>2320</v>
      </c>
      <c r="N162" s="17"/>
      <c r="O162" s="17"/>
      <c r="P162" s="17"/>
    </row>
    <row r="163" spans="1:17" x14ac:dyDescent="0.3">
      <c r="A163" s="2"/>
      <c r="B163" s="2"/>
      <c r="C163" s="52"/>
      <c r="D163" s="10"/>
      <c r="E163" s="10"/>
      <c r="F163" s="52"/>
      <c r="G163" s="10"/>
      <c r="H163" s="11"/>
      <c r="I163" s="15">
        <f t="shared" ref="I163:M163" si="33">I162</f>
        <v>2320</v>
      </c>
      <c r="J163" s="15">
        <f t="shared" si="33"/>
        <v>0</v>
      </c>
      <c r="K163" s="15">
        <f t="shared" si="33"/>
        <v>0</v>
      </c>
      <c r="L163" s="15">
        <f t="shared" si="33"/>
        <v>0</v>
      </c>
      <c r="M163" s="15">
        <f t="shared" si="33"/>
        <v>2320</v>
      </c>
      <c r="N163" s="17"/>
      <c r="O163" s="17"/>
      <c r="P163" s="17"/>
      <c r="Q163" s="2"/>
    </row>
    <row r="164" spans="1:17" x14ac:dyDescent="0.3">
      <c r="C164" s="53" t="s">
        <v>89</v>
      </c>
      <c r="D164" s="9"/>
      <c r="E164" s="9"/>
      <c r="F164" s="53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2"/>
    </row>
    <row r="165" spans="1:17" x14ac:dyDescent="0.3">
      <c r="A165" s="2"/>
      <c r="B165" s="2"/>
      <c r="C165" s="52">
        <v>42479.330555555556</v>
      </c>
      <c r="D165" s="10" t="s">
        <v>58</v>
      </c>
      <c r="E165" s="10"/>
      <c r="F165" s="52">
        <v>42479.248379629629</v>
      </c>
      <c r="G165" s="10" t="s">
        <v>12</v>
      </c>
      <c r="H165" s="11">
        <v>11600</v>
      </c>
      <c r="I165" s="11">
        <v>0</v>
      </c>
      <c r="J165" s="11">
        <v>0</v>
      </c>
      <c r="K165" s="11">
        <v>0</v>
      </c>
      <c r="L165" s="11">
        <v>170</v>
      </c>
      <c r="M165" s="11">
        <v>170</v>
      </c>
      <c r="N165" s="17"/>
      <c r="O165" s="17"/>
      <c r="P165" s="17"/>
    </row>
    <row r="166" spans="1:17" x14ac:dyDescent="0.3">
      <c r="A166" s="2"/>
      <c r="B166" s="2"/>
      <c r="C166" s="52">
        <v>42660.347916666666</v>
      </c>
      <c r="D166" s="10" t="s">
        <v>59</v>
      </c>
      <c r="E166" s="10"/>
      <c r="F166" s="52">
        <v>42660.551481481481</v>
      </c>
      <c r="G166" s="10" t="s">
        <v>12</v>
      </c>
      <c r="H166" s="11">
        <v>2900</v>
      </c>
      <c r="I166" s="11">
        <v>0</v>
      </c>
      <c r="J166" s="11">
        <v>0</v>
      </c>
      <c r="K166" s="11">
        <v>0</v>
      </c>
      <c r="L166" s="11">
        <v>350</v>
      </c>
      <c r="M166" s="11">
        <v>350</v>
      </c>
      <c r="N166" s="17"/>
      <c r="O166" s="17"/>
      <c r="P166" s="17"/>
    </row>
    <row r="167" spans="1:17" x14ac:dyDescent="0.3">
      <c r="A167" s="2"/>
      <c r="B167" s="2"/>
      <c r="C167" s="52">
        <v>42810.511805555558</v>
      </c>
      <c r="D167" s="10" t="s">
        <v>60</v>
      </c>
      <c r="E167" s="10"/>
      <c r="F167" s="52">
        <v>42810.599756944444</v>
      </c>
      <c r="G167" s="10" t="s">
        <v>12</v>
      </c>
      <c r="H167" s="11">
        <v>2900</v>
      </c>
      <c r="I167" s="11">
        <v>0</v>
      </c>
      <c r="J167" s="11">
        <v>0</v>
      </c>
      <c r="K167" s="11">
        <v>0</v>
      </c>
      <c r="L167" s="11">
        <v>400</v>
      </c>
      <c r="M167" s="11">
        <v>400</v>
      </c>
      <c r="N167" s="17"/>
      <c r="O167" s="17"/>
      <c r="P167" s="17"/>
    </row>
    <row r="168" spans="1:17" x14ac:dyDescent="0.3">
      <c r="A168" s="2"/>
      <c r="B168" s="2"/>
      <c r="C168" s="52">
        <v>42837.740277777775</v>
      </c>
      <c r="D168" s="10">
        <v>13</v>
      </c>
      <c r="E168" s="10"/>
      <c r="F168" s="52">
        <v>42837</v>
      </c>
      <c r="G168" s="10" t="s">
        <v>12</v>
      </c>
      <c r="H168" s="11">
        <v>2900</v>
      </c>
      <c r="I168" s="11">
        <v>0</v>
      </c>
      <c r="J168" s="11">
        <v>0</v>
      </c>
      <c r="K168" s="11">
        <v>0</v>
      </c>
      <c r="L168" s="11">
        <v>400</v>
      </c>
      <c r="M168" s="11">
        <v>400</v>
      </c>
      <c r="N168" s="17"/>
      <c r="O168" s="17"/>
      <c r="P168" s="17"/>
    </row>
    <row r="169" spans="1:17" x14ac:dyDescent="0.3">
      <c r="A169" s="2"/>
      <c r="B169" s="2"/>
      <c r="C169" s="52">
        <v>42866.640972222223</v>
      </c>
      <c r="D169" s="10">
        <v>37</v>
      </c>
      <c r="E169" s="10"/>
      <c r="F169" s="52">
        <v>42866</v>
      </c>
      <c r="G169" s="10" t="s">
        <v>12</v>
      </c>
      <c r="H169" s="11">
        <v>2900</v>
      </c>
      <c r="I169" s="11">
        <v>0</v>
      </c>
      <c r="J169" s="11">
        <v>0</v>
      </c>
      <c r="K169" s="11">
        <v>0</v>
      </c>
      <c r="L169" s="11">
        <v>2900</v>
      </c>
      <c r="M169" s="11">
        <v>2900</v>
      </c>
      <c r="N169" s="17"/>
      <c r="O169" s="17"/>
      <c r="P169" s="17"/>
    </row>
    <row r="170" spans="1:17" x14ac:dyDescent="0.3">
      <c r="A170" s="2"/>
      <c r="B170" s="2"/>
      <c r="C170" s="52"/>
      <c r="D170" s="10"/>
      <c r="E170" s="10"/>
      <c r="F170" s="52"/>
      <c r="G170" s="10"/>
      <c r="H170" s="11"/>
      <c r="I170" s="15">
        <f t="shared" ref="I170:M170" si="34">SUM(I165:I169)</f>
        <v>0</v>
      </c>
      <c r="J170" s="15">
        <f t="shared" si="34"/>
        <v>0</v>
      </c>
      <c r="K170" s="15">
        <f t="shared" si="34"/>
        <v>0</v>
      </c>
      <c r="L170" s="15">
        <f t="shared" si="34"/>
        <v>4220</v>
      </c>
      <c r="M170" s="15">
        <f t="shared" si="34"/>
        <v>4220</v>
      </c>
      <c r="N170" s="17"/>
      <c r="O170" s="17"/>
      <c r="P170" s="17"/>
      <c r="Q170" s="2"/>
    </row>
    <row r="171" spans="1:17" x14ac:dyDescent="0.3">
      <c r="C171" s="53" t="s">
        <v>90</v>
      </c>
      <c r="D171" s="9"/>
      <c r="E171" s="9"/>
      <c r="F171" s="53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2"/>
    </row>
    <row r="172" spans="1:17" x14ac:dyDescent="0.3">
      <c r="A172" s="2"/>
      <c r="B172" s="2"/>
      <c r="C172" s="52">
        <v>42810.511805555558</v>
      </c>
      <c r="D172" s="10" t="s">
        <v>61</v>
      </c>
      <c r="E172" s="10"/>
      <c r="F172" s="52">
        <v>42810.60083333333</v>
      </c>
      <c r="G172" s="10" t="s">
        <v>12</v>
      </c>
      <c r="H172" s="11">
        <v>23200</v>
      </c>
      <c r="I172" s="11">
        <v>0</v>
      </c>
      <c r="J172" s="11">
        <v>0</v>
      </c>
      <c r="K172" s="11">
        <v>0</v>
      </c>
      <c r="L172" s="11">
        <v>23200</v>
      </c>
      <c r="M172" s="11">
        <v>23200</v>
      </c>
      <c r="N172" s="17"/>
      <c r="O172" s="17"/>
      <c r="P172" s="17"/>
    </row>
    <row r="173" spans="1:17" x14ac:dyDescent="0.3">
      <c r="A173" s="2"/>
      <c r="B173" s="2"/>
      <c r="C173" s="52"/>
      <c r="D173" s="10"/>
      <c r="E173" s="10"/>
      <c r="F173" s="52"/>
      <c r="G173" s="10"/>
      <c r="H173" s="11"/>
      <c r="I173" s="15">
        <f t="shared" ref="I173" si="35">I172</f>
        <v>0</v>
      </c>
      <c r="J173" s="15">
        <f t="shared" ref="J173" si="36">J172</f>
        <v>0</v>
      </c>
      <c r="K173" s="15">
        <f t="shared" ref="K173" si="37">K172</f>
        <v>0</v>
      </c>
      <c r="L173" s="15">
        <f t="shared" ref="L173" si="38">L172</f>
        <v>23200</v>
      </c>
      <c r="M173" s="15">
        <f t="shared" ref="M173" si="39">M172</f>
        <v>23200</v>
      </c>
      <c r="N173" s="17"/>
      <c r="O173" s="17"/>
      <c r="P173" s="17"/>
      <c r="Q173" s="2"/>
    </row>
    <row r="174" spans="1:17" x14ac:dyDescent="0.3">
      <c r="C174" s="53" t="s">
        <v>91</v>
      </c>
      <c r="D174" s="9"/>
      <c r="E174" s="9"/>
      <c r="F174" s="53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2"/>
    </row>
    <row r="175" spans="1:17" x14ac:dyDescent="0.3">
      <c r="A175" s="2"/>
      <c r="B175" s="2"/>
      <c r="C175" s="52">
        <v>42739.521527777775</v>
      </c>
      <c r="D175" s="10">
        <v>2</v>
      </c>
      <c r="E175" s="10"/>
      <c r="F175" s="52">
        <v>42739.710740740738</v>
      </c>
      <c r="G175" s="10" t="s">
        <v>12</v>
      </c>
      <c r="H175" s="11">
        <v>1</v>
      </c>
      <c r="I175" s="11">
        <v>0</v>
      </c>
      <c r="J175" s="11">
        <v>0</v>
      </c>
      <c r="K175" s="11">
        <v>0</v>
      </c>
      <c r="L175" s="11">
        <v>1</v>
      </c>
      <c r="M175" s="11">
        <v>1</v>
      </c>
      <c r="N175" s="17"/>
      <c r="O175" s="17"/>
      <c r="P175" s="17"/>
    </row>
    <row r="176" spans="1:17" x14ac:dyDescent="0.3">
      <c r="A176" s="2"/>
      <c r="B176" s="2"/>
      <c r="C176" s="52">
        <v>43206.349305555559</v>
      </c>
      <c r="D176" s="10">
        <v>296</v>
      </c>
      <c r="E176" s="10"/>
      <c r="F176" s="52">
        <v>43206</v>
      </c>
      <c r="G176" s="10" t="s">
        <v>12</v>
      </c>
      <c r="H176" s="11">
        <v>2900</v>
      </c>
      <c r="I176" s="11">
        <v>0</v>
      </c>
      <c r="J176" s="11">
        <v>0</v>
      </c>
      <c r="K176" s="11">
        <v>2900</v>
      </c>
      <c r="L176" s="11">
        <v>0</v>
      </c>
      <c r="M176" s="11">
        <v>2900</v>
      </c>
      <c r="N176" s="17"/>
      <c r="O176" s="17"/>
      <c r="P176" s="17"/>
    </row>
    <row r="177" spans="1:17" x14ac:dyDescent="0.3">
      <c r="A177" s="2"/>
      <c r="B177" s="2"/>
      <c r="C177" s="52">
        <v>43236.470138888886</v>
      </c>
      <c r="D177" s="10">
        <v>328</v>
      </c>
      <c r="E177" s="10"/>
      <c r="F177" s="52">
        <v>43236</v>
      </c>
      <c r="G177" s="10" t="s">
        <v>12</v>
      </c>
      <c r="H177" s="11">
        <v>2900</v>
      </c>
      <c r="I177" s="11">
        <v>0</v>
      </c>
      <c r="J177" s="11">
        <v>2900</v>
      </c>
      <c r="K177" s="11">
        <v>0</v>
      </c>
      <c r="L177" s="11">
        <v>0</v>
      </c>
      <c r="M177" s="11">
        <v>2900</v>
      </c>
      <c r="N177" s="17"/>
      <c r="O177" s="17"/>
      <c r="P177" s="17"/>
    </row>
    <row r="178" spans="1:17" x14ac:dyDescent="0.3">
      <c r="A178" s="2"/>
      <c r="B178" s="2"/>
      <c r="C178" s="52">
        <v>43265.760416666664</v>
      </c>
      <c r="D178" s="10">
        <v>355</v>
      </c>
      <c r="E178" s="10"/>
      <c r="F178" s="52">
        <v>43265</v>
      </c>
      <c r="G178" s="10" t="s">
        <v>12</v>
      </c>
      <c r="H178" s="11">
        <v>2900</v>
      </c>
      <c r="I178" s="11">
        <v>2900</v>
      </c>
      <c r="J178" s="11">
        <v>0</v>
      </c>
      <c r="K178" s="11">
        <v>0</v>
      </c>
      <c r="L178" s="11">
        <v>0</v>
      </c>
      <c r="M178" s="11">
        <v>2900</v>
      </c>
      <c r="N178" s="17"/>
      <c r="O178" s="17"/>
      <c r="P178" s="17"/>
    </row>
    <row r="179" spans="1:17" x14ac:dyDescent="0.3">
      <c r="A179" s="2"/>
      <c r="B179" s="2"/>
      <c r="C179" s="52"/>
      <c r="D179" s="10"/>
      <c r="E179" s="10"/>
      <c r="F179" s="52"/>
      <c r="G179" s="10"/>
      <c r="H179" s="11"/>
      <c r="I179" s="15">
        <f t="shared" ref="I179:M179" si="40">SUM(I175:I178)</f>
        <v>2900</v>
      </c>
      <c r="J179" s="15">
        <f t="shared" si="40"/>
        <v>2900</v>
      </c>
      <c r="K179" s="15">
        <f t="shared" si="40"/>
        <v>2900</v>
      </c>
      <c r="L179" s="15">
        <f t="shared" si="40"/>
        <v>1</v>
      </c>
      <c r="M179" s="15">
        <f t="shared" si="40"/>
        <v>8701</v>
      </c>
      <c r="N179" s="17"/>
      <c r="O179" s="17"/>
      <c r="P179" s="17"/>
      <c r="Q179" s="2"/>
    </row>
    <row r="180" spans="1:17" x14ac:dyDescent="0.3">
      <c r="C180" s="53" t="s">
        <v>92</v>
      </c>
      <c r="D180" s="9"/>
      <c r="E180" s="9"/>
      <c r="F180" s="53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2"/>
    </row>
    <row r="181" spans="1:17" x14ac:dyDescent="0.3">
      <c r="A181" s="2"/>
      <c r="B181" s="2"/>
      <c r="C181" s="52">
        <v>42866.671527777777</v>
      </c>
      <c r="D181" s="10">
        <v>39</v>
      </c>
      <c r="E181" s="10"/>
      <c r="F181" s="52">
        <v>42866</v>
      </c>
      <c r="G181" s="10" t="s">
        <v>12</v>
      </c>
      <c r="H181" s="11">
        <v>20764</v>
      </c>
      <c r="I181" s="11">
        <v>0</v>
      </c>
      <c r="J181" s="11">
        <v>0</v>
      </c>
      <c r="K181" s="11">
        <v>0</v>
      </c>
      <c r="L181" s="11">
        <v>20764</v>
      </c>
      <c r="M181" s="11">
        <v>20764</v>
      </c>
      <c r="N181" s="17"/>
      <c r="O181" s="17"/>
      <c r="P181" s="17"/>
    </row>
    <row r="182" spans="1:17" x14ac:dyDescent="0.3">
      <c r="A182" s="2"/>
      <c r="B182" s="2"/>
      <c r="C182" s="52">
        <v>43265.758333333331</v>
      </c>
      <c r="D182" s="10">
        <v>350</v>
      </c>
      <c r="E182" s="10"/>
      <c r="F182" s="52">
        <v>43265</v>
      </c>
      <c r="G182" s="10" t="s">
        <v>12</v>
      </c>
      <c r="H182" s="11">
        <v>20764</v>
      </c>
      <c r="I182" s="11">
        <v>20764</v>
      </c>
      <c r="J182" s="11">
        <v>0</v>
      </c>
      <c r="K182" s="11">
        <v>0</v>
      </c>
      <c r="L182" s="11">
        <v>0</v>
      </c>
      <c r="M182" s="11">
        <v>20764</v>
      </c>
      <c r="N182" s="17"/>
      <c r="O182" s="17"/>
      <c r="P182" s="17"/>
    </row>
    <row r="183" spans="1:17" x14ac:dyDescent="0.3">
      <c r="A183" s="2"/>
      <c r="B183" s="2"/>
      <c r="C183" s="52"/>
      <c r="D183" s="10"/>
      <c r="E183" s="10"/>
      <c r="F183" s="52"/>
      <c r="G183" s="10"/>
      <c r="H183" s="11"/>
      <c r="I183" s="15">
        <f t="shared" ref="I183:M183" si="41">SUM(I181:I182)</f>
        <v>20764</v>
      </c>
      <c r="J183" s="15">
        <f t="shared" si="41"/>
        <v>0</v>
      </c>
      <c r="K183" s="15">
        <f t="shared" si="41"/>
        <v>0</v>
      </c>
      <c r="L183" s="15">
        <f t="shared" si="41"/>
        <v>20764</v>
      </c>
      <c r="M183" s="15">
        <f t="shared" si="41"/>
        <v>41528</v>
      </c>
      <c r="N183" s="17"/>
      <c r="O183" s="17"/>
      <c r="P183" s="17"/>
      <c r="Q183" s="2"/>
    </row>
    <row r="184" spans="1:17" x14ac:dyDescent="0.3">
      <c r="C184" s="53" t="s">
        <v>93</v>
      </c>
      <c r="D184" s="9"/>
      <c r="E184" s="9"/>
      <c r="F184" s="53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2"/>
    </row>
    <row r="185" spans="1:17" x14ac:dyDescent="0.3">
      <c r="A185" s="2"/>
      <c r="B185" s="2"/>
      <c r="C185" s="52">
        <v>42627.348611111112</v>
      </c>
      <c r="D185" s="10" t="s">
        <v>62</v>
      </c>
      <c r="E185" s="10"/>
      <c r="F185" s="52">
        <v>42627.43408564815</v>
      </c>
      <c r="G185" s="10" t="s">
        <v>12</v>
      </c>
      <c r="H185" s="11">
        <v>1856</v>
      </c>
      <c r="I185" s="11">
        <v>0</v>
      </c>
      <c r="J185" s="11">
        <v>0</v>
      </c>
      <c r="K185" s="11">
        <v>0</v>
      </c>
      <c r="L185" s="11">
        <v>1856</v>
      </c>
      <c r="M185" s="11">
        <v>1856</v>
      </c>
      <c r="N185" s="17"/>
      <c r="O185" s="17"/>
      <c r="P185" s="17"/>
    </row>
    <row r="186" spans="1:17" x14ac:dyDescent="0.3">
      <c r="A186" s="2"/>
      <c r="B186" s="2"/>
      <c r="C186" s="52">
        <v>42751.347916666666</v>
      </c>
      <c r="D186" s="10" t="s">
        <v>63</v>
      </c>
      <c r="E186" s="10"/>
      <c r="F186" s="52">
        <v>42751.409409722219</v>
      </c>
      <c r="G186" s="10" t="s">
        <v>12</v>
      </c>
      <c r="H186" s="11">
        <v>1856</v>
      </c>
      <c r="I186" s="11">
        <v>0</v>
      </c>
      <c r="J186" s="11">
        <v>0</v>
      </c>
      <c r="K186" s="11">
        <v>0</v>
      </c>
      <c r="L186" s="11">
        <v>1856</v>
      </c>
      <c r="M186" s="11">
        <v>1856</v>
      </c>
      <c r="N186" s="17"/>
      <c r="O186" s="17"/>
      <c r="P186" s="17"/>
    </row>
    <row r="187" spans="1:17" x14ac:dyDescent="0.3">
      <c r="A187" s="2"/>
      <c r="B187" s="2"/>
      <c r="C187" s="52"/>
      <c r="D187" s="10"/>
      <c r="E187" s="10"/>
      <c r="F187" s="52"/>
      <c r="G187" s="10"/>
      <c r="H187" s="11"/>
      <c r="I187" s="15">
        <f t="shared" ref="I187" si="42">SUM(I185:I186)</f>
        <v>0</v>
      </c>
      <c r="J187" s="15">
        <f t="shared" ref="J187" si="43">SUM(J185:J186)</f>
        <v>0</v>
      </c>
      <c r="K187" s="15">
        <f t="shared" ref="K187" si="44">SUM(K185:K186)</f>
        <v>0</v>
      </c>
      <c r="L187" s="15">
        <f t="shared" ref="L187" si="45">SUM(L185:L186)</f>
        <v>3712</v>
      </c>
      <c r="M187" s="15">
        <f t="shared" ref="M187" si="46">SUM(M185:M186)</f>
        <v>3712</v>
      </c>
      <c r="N187" s="17"/>
      <c r="O187" s="17"/>
      <c r="P187" s="17"/>
      <c r="Q187" s="2"/>
    </row>
    <row r="188" spans="1:17" x14ac:dyDescent="0.3">
      <c r="C188" s="53" t="s">
        <v>94</v>
      </c>
      <c r="D188" s="9"/>
      <c r="E188" s="9"/>
      <c r="F188" s="53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2"/>
    </row>
    <row r="189" spans="1:17" x14ac:dyDescent="0.3">
      <c r="A189" s="2"/>
      <c r="B189" s="2"/>
      <c r="C189" s="52">
        <v>43229.668055555558</v>
      </c>
      <c r="D189" s="10">
        <v>310</v>
      </c>
      <c r="E189" s="10"/>
      <c r="F189" s="52">
        <v>43229</v>
      </c>
      <c r="G189" s="10" t="s">
        <v>12</v>
      </c>
      <c r="H189" s="11">
        <v>10000</v>
      </c>
      <c r="I189" s="11">
        <v>0</v>
      </c>
      <c r="J189" s="11">
        <v>10000</v>
      </c>
      <c r="K189" s="11">
        <v>0</v>
      </c>
      <c r="L189" s="11">
        <v>0</v>
      </c>
      <c r="M189" s="11">
        <v>10000</v>
      </c>
      <c r="N189" s="17"/>
      <c r="O189" s="17"/>
      <c r="P189" s="17"/>
    </row>
    <row r="190" spans="1:17" x14ac:dyDescent="0.3">
      <c r="A190" s="2"/>
      <c r="B190" s="2"/>
      <c r="C190" s="52">
        <v>43229.804155092592</v>
      </c>
      <c r="D190" s="10">
        <v>309</v>
      </c>
      <c r="E190" s="10"/>
      <c r="F190" s="52">
        <v>43229.599999999999</v>
      </c>
      <c r="G190" s="10" t="s">
        <v>12</v>
      </c>
      <c r="H190" s="11">
        <v>10000</v>
      </c>
      <c r="I190" s="11">
        <v>0</v>
      </c>
      <c r="J190" s="11">
        <v>10000</v>
      </c>
      <c r="K190" s="11">
        <v>0</v>
      </c>
      <c r="L190" s="11">
        <v>0</v>
      </c>
      <c r="M190" s="11">
        <v>10000</v>
      </c>
      <c r="N190" s="17"/>
      <c r="O190" s="17"/>
      <c r="P190" s="17"/>
    </row>
    <row r="191" spans="1:17" x14ac:dyDescent="0.3">
      <c r="A191" s="2"/>
      <c r="B191" s="2"/>
      <c r="C191" s="52"/>
      <c r="D191" s="10"/>
      <c r="E191" s="10"/>
      <c r="F191" s="52"/>
      <c r="G191" s="10"/>
      <c r="H191" s="11"/>
      <c r="I191" s="15">
        <f t="shared" ref="I191" si="47">SUM(I189:I190)</f>
        <v>0</v>
      </c>
      <c r="J191" s="15">
        <f t="shared" ref="J191" si="48">SUM(J189:J190)</f>
        <v>20000</v>
      </c>
      <c r="K191" s="15">
        <f t="shared" ref="K191" si="49">SUM(K189:K190)</f>
        <v>0</v>
      </c>
      <c r="L191" s="15">
        <f t="shared" ref="L191" si="50">SUM(L189:L190)</f>
        <v>0</v>
      </c>
      <c r="M191" s="15">
        <f t="shared" ref="M191" si="51">SUM(M189:M190)</f>
        <v>20000</v>
      </c>
      <c r="N191" s="17"/>
      <c r="O191" s="17"/>
      <c r="P191" s="17"/>
      <c r="Q191" s="2"/>
    </row>
    <row r="192" spans="1:17" x14ac:dyDescent="0.3">
      <c r="C192" s="53" t="s">
        <v>94</v>
      </c>
      <c r="D192" s="9"/>
      <c r="E192" s="9"/>
      <c r="F192" s="53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2"/>
    </row>
    <row r="193" spans="1:17" x14ac:dyDescent="0.3">
      <c r="A193" s="2"/>
      <c r="B193" s="2"/>
      <c r="C193" s="52">
        <v>42718.347916666666</v>
      </c>
      <c r="D193" s="10" t="s">
        <v>64</v>
      </c>
      <c r="E193" s="10"/>
      <c r="F193" s="52">
        <v>42718.714386574073</v>
      </c>
      <c r="G193" s="10" t="s">
        <v>12</v>
      </c>
      <c r="H193" s="11">
        <v>3944</v>
      </c>
      <c r="I193" s="11">
        <v>0</v>
      </c>
      <c r="J193" s="11">
        <v>0</v>
      </c>
      <c r="K193" s="11">
        <v>0</v>
      </c>
      <c r="L193" s="11">
        <v>3944</v>
      </c>
      <c r="M193" s="11">
        <v>3944</v>
      </c>
      <c r="N193" s="17"/>
      <c r="O193" s="17"/>
      <c r="P193" s="17"/>
    </row>
    <row r="194" spans="1:17" x14ac:dyDescent="0.3">
      <c r="A194" s="2"/>
      <c r="B194" s="2"/>
      <c r="C194" s="52">
        <v>42781.348611111112</v>
      </c>
      <c r="D194" s="10" t="s">
        <v>65</v>
      </c>
      <c r="E194" s="10"/>
      <c r="F194" s="52">
        <v>42781.496574074074</v>
      </c>
      <c r="G194" s="10" t="s">
        <v>12</v>
      </c>
      <c r="H194" s="11">
        <v>3944</v>
      </c>
      <c r="I194" s="11">
        <v>0</v>
      </c>
      <c r="J194" s="11">
        <v>0</v>
      </c>
      <c r="K194" s="11">
        <v>0</v>
      </c>
      <c r="L194" s="11">
        <v>3944</v>
      </c>
      <c r="M194" s="11">
        <v>3944</v>
      </c>
      <c r="N194" s="17"/>
      <c r="O194" s="17"/>
      <c r="P194" s="17"/>
    </row>
    <row r="195" spans="1:17" x14ac:dyDescent="0.3">
      <c r="A195" s="2"/>
      <c r="B195" s="2"/>
      <c r="C195" s="52"/>
      <c r="D195" s="10"/>
      <c r="E195" s="10"/>
      <c r="F195" s="52"/>
      <c r="G195" s="10"/>
      <c r="H195" s="11"/>
      <c r="I195" s="15">
        <f t="shared" ref="I195" si="52">SUM(I193:I194)</f>
        <v>0</v>
      </c>
      <c r="J195" s="15">
        <f t="shared" ref="J195" si="53">SUM(J193:J194)</f>
        <v>0</v>
      </c>
      <c r="K195" s="15">
        <f t="shared" ref="K195" si="54">SUM(K193:K194)</f>
        <v>0</v>
      </c>
      <c r="L195" s="15">
        <f t="shared" ref="L195" si="55">SUM(L193:L194)</f>
        <v>7888</v>
      </c>
      <c r="M195" s="15">
        <f t="shared" ref="M195" si="56">SUM(M193:M194)</f>
        <v>7888</v>
      </c>
      <c r="N195" s="17"/>
      <c r="O195" s="17"/>
      <c r="P195" s="17"/>
      <c r="Q195" s="2"/>
    </row>
    <row r="196" spans="1:17" x14ac:dyDescent="0.3">
      <c r="C196" s="53" t="s">
        <v>95</v>
      </c>
      <c r="D196" s="9"/>
      <c r="E196" s="9"/>
      <c r="F196" s="53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2"/>
    </row>
    <row r="197" spans="1:17" x14ac:dyDescent="0.3">
      <c r="A197" s="2"/>
      <c r="B197" s="2"/>
      <c r="C197" s="52">
        <v>43265.447222222225</v>
      </c>
      <c r="D197" s="10">
        <v>341</v>
      </c>
      <c r="E197" s="10"/>
      <c r="F197" s="52">
        <v>43265</v>
      </c>
      <c r="G197" s="10" t="s">
        <v>12</v>
      </c>
      <c r="H197" s="11">
        <v>22000</v>
      </c>
      <c r="I197" s="11">
        <v>22000</v>
      </c>
      <c r="J197" s="11">
        <v>0</v>
      </c>
      <c r="K197" s="11">
        <v>0</v>
      </c>
      <c r="L197" s="11">
        <v>0</v>
      </c>
      <c r="M197" s="11">
        <v>22000</v>
      </c>
      <c r="N197" s="17"/>
      <c r="O197" s="17"/>
      <c r="P197" s="17"/>
    </row>
    <row r="198" spans="1:17" x14ac:dyDescent="0.3">
      <c r="A198" s="2"/>
      <c r="B198" s="2"/>
      <c r="C198" s="52"/>
      <c r="D198" s="10"/>
      <c r="E198" s="10"/>
      <c r="F198" s="52"/>
      <c r="G198" s="10"/>
      <c r="H198" s="11"/>
      <c r="I198" s="15">
        <f t="shared" ref="I198" si="57">I197</f>
        <v>22000</v>
      </c>
      <c r="J198" s="15">
        <f t="shared" ref="J198" si="58">J197</f>
        <v>0</v>
      </c>
      <c r="K198" s="15">
        <f t="shared" ref="K198" si="59">K197</f>
        <v>0</v>
      </c>
      <c r="L198" s="15">
        <f t="shared" ref="L198" si="60">L197</f>
        <v>0</v>
      </c>
      <c r="M198" s="15">
        <f t="shared" ref="M198" si="61">M197</f>
        <v>22000</v>
      </c>
      <c r="N198" s="17"/>
      <c r="O198" s="17"/>
      <c r="P198" s="17"/>
      <c r="Q198" s="2"/>
    </row>
    <row r="199" spans="1:17" x14ac:dyDescent="0.3">
      <c r="C199" s="53" t="s">
        <v>96</v>
      </c>
      <c r="D199" s="9"/>
      <c r="E199" s="9"/>
      <c r="F199" s="53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2"/>
    </row>
    <row r="200" spans="1:17" x14ac:dyDescent="0.3">
      <c r="A200" s="2"/>
      <c r="B200" s="2"/>
      <c r="C200" s="52">
        <v>43236.46875</v>
      </c>
      <c r="D200" s="10">
        <v>324</v>
      </c>
      <c r="E200" s="10"/>
      <c r="F200" s="52">
        <v>43236</v>
      </c>
      <c r="G200" s="10" t="s">
        <v>12</v>
      </c>
      <c r="H200" s="11">
        <v>4640</v>
      </c>
      <c r="I200" s="11">
        <v>0</v>
      </c>
      <c r="J200" s="11">
        <v>4640</v>
      </c>
      <c r="K200" s="11">
        <v>0</v>
      </c>
      <c r="L200" s="11">
        <v>0</v>
      </c>
      <c r="M200" s="11">
        <v>4640</v>
      </c>
      <c r="N200" s="17"/>
      <c r="O200" s="17"/>
      <c r="P200" s="17"/>
    </row>
    <row r="201" spans="1:17" x14ac:dyDescent="0.3">
      <c r="A201" s="2"/>
      <c r="B201" s="2"/>
      <c r="C201" s="52">
        <v>43265.758333333331</v>
      </c>
      <c r="D201" s="10">
        <v>351</v>
      </c>
      <c r="E201" s="10"/>
      <c r="F201" s="52">
        <v>43265</v>
      </c>
      <c r="G201" s="10" t="s">
        <v>12</v>
      </c>
      <c r="H201" s="11">
        <v>4640</v>
      </c>
      <c r="I201" s="11">
        <v>4640</v>
      </c>
      <c r="J201" s="11">
        <v>0</v>
      </c>
      <c r="K201" s="11">
        <v>0</v>
      </c>
      <c r="L201" s="11">
        <v>0</v>
      </c>
      <c r="M201" s="11">
        <v>4640</v>
      </c>
      <c r="N201" s="17"/>
      <c r="O201" s="17"/>
      <c r="P201" s="17"/>
    </row>
    <row r="202" spans="1:17" x14ac:dyDescent="0.3">
      <c r="A202" s="2"/>
      <c r="B202" s="2"/>
      <c r="C202" s="52"/>
      <c r="D202" s="10"/>
      <c r="E202" s="10"/>
      <c r="F202" s="52"/>
      <c r="G202" s="10"/>
      <c r="H202" s="11"/>
      <c r="I202" s="15">
        <f t="shared" ref="I202" si="62">SUM(I200:I201)</f>
        <v>4640</v>
      </c>
      <c r="J202" s="15">
        <f t="shared" ref="J202" si="63">SUM(J200:J201)</f>
        <v>4640</v>
      </c>
      <c r="K202" s="15">
        <f t="shared" ref="K202" si="64">SUM(K200:K201)</f>
        <v>0</v>
      </c>
      <c r="L202" s="15">
        <f t="shared" ref="L202" si="65">SUM(L200:L201)</f>
        <v>0</v>
      </c>
      <c r="M202" s="15">
        <f t="shared" ref="M202" si="66">SUM(M200:M201)</f>
        <v>9280</v>
      </c>
      <c r="N202" s="17"/>
      <c r="O202" s="17"/>
      <c r="P202" s="17"/>
      <c r="Q202" s="2"/>
    </row>
    <row r="203" spans="1:17" x14ac:dyDescent="0.3">
      <c r="C203" s="53" t="s">
        <v>97</v>
      </c>
      <c r="D203" s="9"/>
      <c r="E203" s="9"/>
      <c r="F203" s="53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2"/>
    </row>
    <row r="204" spans="1:17" x14ac:dyDescent="0.3">
      <c r="A204" s="2"/>
      <c r="B204" s="2"/>
      <c r="C204" s="52">
        <v>43087.474305555559</v>
      </c>
      <c r="D204" s="10">
        <v>191</v>
      </c>
      <c r="E204" s="10"/>
      <c r="F204" s="52">
        <v>43087</v>
      </c>
      <c r="G204" s="10" t="s">
        <v>12</v>
      </c>
      <c r="H204" s="11">
        <v>812</v>
      </c>
      <c r="I204" s="11">
        <v>0</v>
      </c>
      <c r="J204" s="11">
        <v>0</v>
      </c>
      <c r="K204" s="11">
        <v>0</v>
      </c>
      <c r="L204" s="11">
        <v>812</v>
      </c>
      <c r="M204" s="11">
        <v>812</v>
      </c>
      <c r="N204" s="17"/>
      <c r="O204" s="17"/>
      <c r="P204" s="17"/>
    </row>
    <row r="205" spans="1:17" x14ac:dyDescent="0.3">
      <c r="A205" s="2"/>
      <c r="B205" s="2"/>
      <c r="C205" s="52"/>
      <c r="D205" s="10"/>
      <c r="E205" s="10"/>
      <c r="F205" s="52"/>
      <c r="G205" s="10"/>
      <c r="H205" s="11"/>
      <c r="I205" s="15">
        <f t="shared" ref="I205" si="67">I204</f>
        <v>0</v>
      </c>
      <c r="J205" s="15">
        <f t="shared" ref="J205" si="68">J204</f>
        <v>0</v>
      </c>
      <c r="K205" s="15">
        <f t="shared" ref="K205" si="69">K204</f>
        <v>0</v>
      </c>
      <c r="L205" s="15">
        <f t="shared" ref="L205" si="70">L204</f>
        <v>812</v>
      </c>
      <c r="M205" s="15">
        <f t="shared" ref="M205" si="71">M204</f>
        <v>812</v>
      </c>
      <c r="N205" s="17"/>
      <c r="O205" s="17"/>
      <c r="P205" s="17"/>
      <c r="Q205" s="2"/>
    </row>
    <row r="206" spans="1:17" x14ac:dyDescent="0.3">
      <c r="C206" s="53" t="s">
        <v>98</v>
      </c>
      <c r="D206" s="9"/>
      <c r="E206" s="9"/>
      <c r="F206" s="53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2"/>
    </row>
    <row r="207" spans="1:17" x14ac:dyDescent="0.3">
      <c r="A207" s="2"/>
      <c r="B207" s="2"/>
      <c r="C207" s="52">
        <v>42765.54583333333</v>
      </c>
      <c r="D207" s="10" t="s">
        <v>66</v>
      </c>
      <c r="E207" s="10"/>
      <c r="F207" s="52">
        <v>42765.421759259261</v>
      </c>
      <c r="G207" s="10" t="s">
        <v>12</v>
      </c>
      <c r="H207" s="11">
        <v>11310</v>
      </c>
      <c r="I207" s="11">
        <v>0</v>
      </c>
      <c r="J207" s="11">
        <v>0</v>
      </c>
      <c r="K207" s="11">
        <v>0</v>
      </c>
      <c r="L207" s="11">
        <v>11310</v>
      </c>
      <c r="M207" s="11">
        <v>11310</v>
      </c>
      <c r="N207" s="17"/>
      <c r="O207" s="17"/>
      <c r="P207" s="17"/>
    </row>
    <row r="208" spans="1:17" x14ac:dyDescent="0.3">
      <c r="A208" s="2"/>
      <c r="B208" s="2"/>
      <c r="C208" s="52"/>
      <c r="D208" s="10"/>
      <c r="E208" s="10"/>
      <c r="F208" s="52"/>
      <c r="G208" s="10"/>
      <c r="H208" s="11"/>
      <c r="I208" s="15">
        <f t="shared" ref="I208" si="72">I207</f>
        <v>0</v>
      </c>
      <c r="J208" s="15">
        <f t="shared" ref="J208" si="73">J207</f>
        <v>0</v>
      </c>
      <c r="K208" s="15">
        <f t="shared" ref="K208" si="74">K207</f>
        <v>0</v>
      </c>
      <c r="L208" s="15">
        <f t="shared" ref="L208" si="75">L207</f>
        <v>11310</v>
      </c>
      <c r="M208" s="15">
        <f t="shared" ref="M208" si="76">M207</f>
        <v>11310</v>
      </c>
      <c r="N208" s="17"/>
      <c r="O208" s="17"/>
      <c r="P208" s="17"/>
      <c r="Q208" s="2"/>
    </row>
    <row r="209" spans="1:17" x14ac:dyDescent="0.3">
      <c r="C209" s="53" t="s">
        <v>99</v>
      </c>
      <c r="D209" s="9"/>
      <c r="E209" s="9"/>
      <c r="F209" s="53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2"/>
    </row>
    <row r="210" spans="1:17" x14ac:dyDescent="0.3">
      <c r="A210" s="2"/>
      <c r="B210" s="2"/>
      <c r="C210" s="52">
        <v>42200.302083333336</v>
      </c>
      <c r="D210" s="10" t="s">
        <v>67</v>
      </c>
      <c r="E210" s="10"/>
      <c r="F210" s="52">
        <v>42200</v>
      </c>
      <c r="G210" s="10" t="s">
        <v>12</v>
      </c>
      <c r="H210" s="11">
        <v>28536</v>
      </c>
      <c r="I210" s="11">
        <v>0</v>
      </c>
      <c r="J210" s="11">
        <v>0</v>
      </c>
      <c r="K210" s="11">
        <v>0</v>
      </c>
      <c r="L210" s="11">
        <v>22736</v>
      </c>
      <c r="M210" s="11">
        <v>22736</v>
      </c>
      <c r="N210" s="17"/>
      <c r="O210" s="17"/>
      <c r="P210" s="17"/>
    </row>
    <row r="211" spans="1:17" x14ac:dyDescent="0.3">
      <c r="A211" s="2"/>
      <c r="B211" s="2"/>
      <c r="C211" s="52">
        <v>42294.302777777775</v>
      </c>
      <c r="D211" s="10" t="s">
        <v>68</v>
      </c>
      <c r="E211" s="10"/>
      <c r="F211" s="52">
        <v>42294</v>
      </c>
      <c r="G211" s="10" t="s">
        <v>12</v>
      </c>
      <c r="H211" s="11">
        <v>17168</v>
      </c>
      <c r="I211" s="11">
        <v>0</v>
      </c>
      <c r="J211" s="11">
        <v>0</v>
      </c>
      <c r="K211" s="11">
        <v>0</v>
      </c>
      <c r="L211" s="11">
        <v>11368</v>
      </c>
      <c r="M211" s="11">
        <v>11368</v>
      </c>
      <c r="N211" s="17"/>
      <c r="O211" s="17"/>
      <c r="P211" s="17"/>
    </row>
    <row r="212" spans="1:17" x14ac:dyDescent="0.3">
      <c r="A212" s="2"/>
      <c r="B212" s="2"/>
      <c r="C212" s="52"/>
      <c r="D212" s="10"/>
      <c r="E212" s="10"/>
      <c r="F212" s="52"/>
      <c r="G212" s="10"/>
      <c r="H212" s="11"/>
      <c r="I212" s="15">
        <f t="shared" ref="I212" si="77">SUM(I210:I211)</f>
        <v>0</v>
      </c>
      <c r="J212" s="15">
        <f t="shared" ref="J212" si="78">SUM(J210:J211)</f>
        <v>0</v>
      </c>
      <c r="K212" s="15">
        <f t="shared" ref="K212" si="79">SUM(K210:K211)</f>
        <v>0</v>
      </c>
      <c r="L212" s="15">
        <f t="shared" ref="L212" si="80">SUM(L210:L211)</f>
        <v>34104</v>
      </c>
      <c r="M212" s="15">
        <f t="shared" ref="M212" si="81">SUM(M210:M211)</f>
        <v>34104</v>
      </c>
      <c r="N212" s="17"/>
      <c r="O212" s="17"/>
      <c r="P212" s="17"/>
      <c r="Q212" s="2"/>
    </row>
    <row r="213" spans="1:17" x14ac:dyDescent="0.3">
      <c r="C213" s="53" t="s">
        <v>100</v>
      </c>
      <c r="D213" s="9"/>
      <c r="E213" s="9"/>
      <c r="F213" s="53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2"/>
    </row>
    <row r="214" spans="1:17" x14ac:dyDescent="0.3">
      <c r="A214" s="2"/>
      <c r="B214" s="2"/>
      <c r="C214" s="52">
        <v>43236.470138888886</v>
      </c>
      <c r="D214" s="10">
        <v>327</v>
      </c>
      <c r="E214" s="10"/>
      <c r="F214" s="52">
        <v>43236</v>
      </c>
      <c r="G214" s="10" t="s">
        <v>12</v>
      </c>
      <c r="H214" s="11">
        <v>4350</v>
      </c>
      <c r="I214" s="11">
        <v>0</v>
      </c>
      <c r="J214" s="11">
        <v>4350</v>
      </c>
      <c r="K214" s="11">
        <v>0</v>
      </c>
      <c r="L214" s="11">
        <v>0</v>
      </c>
      <c r="M214" s="11">
        <v>4350</v>
      </c>
      <c r="N214" s="17"/>
      <c r="O214" s="17"/>
      <c r="P214" s="17"/>
    </row>
    <row r="215" spans="1:17" x14ac:dyDescent="0.3">
      <c r="A215" s="2"/>
      <c r="B215" s="2"/>
      <c r="C215" s="52">
        <v>43265.759722222225</v>
      </c>
      <c r="D215" s="10">
        <v>354</v>
      </c>
      <c r="E215" s="10"/>
      <c r="F215" s="52">
        <v>43265</v>
      </c>
      <c r="G215" s="10" t="s">
        <v>12</v>
      </c>
      <c r="H215" s="11">
        <v>4350</v>
      </c>
      <c r="I215" s="11">
        <v>4350</v>
      </c>
      <c r="J215" s="11">
        <v>0</v>
      </c>
      <c r="K215" s="11">
        <v>0</v>
      </c>
      <c r="L215" s="11">
        <v>0</v>
      </c>
      <c r="M215" s="11">
        <v>4350</v>
      </c>
      <c r="N215" s="17"/>
      <c r="O215" s="17"/>
      <c r="P215" s="17"/>
    </row>
    <row r="216" spans="1:17" x14ac:dyDescent="0.3">
      <c r="A216" s="2"/>
      <c r="B216" s="2"/>
      <c r="C216" s="10"/>
      <c r="D216" s="10"/>
      <c r="E216" s="10"/>
      <c r="F216" s="52"/>
      <c r="G216" s="10"/>
      <c r="H216" s="11"/>
      <c r="I216" s="15">
        <f t="shared" ref="I216" si="82">SUM(I214:I215)</f>
        <v>4350</v>
      </c>
      <c r="J216" s="15">
        <f t="shared" ref="J216" si="83">SUM(J214:J215)</f>
        <v>4350</v>
      </c>
      <c r="K216" s="15">
        <f t="shared" ref="K216" si="84">SUM(K214:K215)</f>
        <v>0</v>
      </c>
      <c r="L216" s="15">
        <f t="shared" ref="L216" si="85">SUM(L214:L215)</f>
        <v>0</v>
      </c>
      <c r="M216" s="15">
        <f t="shared" ref="M216" si="86">SUM(M214:M215)</f>
        <v>8700</v>
      </c>
      <c r="N216" s="18"/>
      <c r="O216" s="18"/>
      <c r="P216" s="18"/>
      <c r="Q216" s="2"/>
    </row>
    <row r="217" spans="1:17" x14ac:dyDescent="0.3">
      <c r="A217" s="2"/>
      <c r="B217" s="2"/>
      <c r="C217" s="10"/>
      <c r="D217" s="10"/>
      <c r="E217" s="10"/>
      <c r="F217" s="52"/>
      <c r="G217" s="10"/>
      <c r="H217" s="11"/>
      <c r="I217" s="11"/>
      <c r="J217" s="11"/>
      <c r="K217" s="11"/>
      <c r="L217" s="11"/>
      <c r="M217" s="11"/>
      <c r="N217" s="2"/>
      <c r="O217" s="2"/>
      <c r="P217" s="2"/>
      <c r="Q217" s="2"/>
    </row>
    <row r="218" spans="1:17" x14ac:dyDescent="0.3">
      <c r="A218" s="2"/>
      <c r="B218" s="2"/>
      <c r="C218" s="10"/>
      <c r="D218" s="10"/>
      <c r="E218" s="10"/>
      <c r="F218" s="56" t="s">
        <v>72</v>
      </c>
      <c r="G218" s="13"/>
      <c r="H218" s="14"/>
      <c r="I218" s="15">
        <f t="shared" ref="I218:M218" si="87">I15+I27+I32+I35+I45+I48+I54+I65+I69+I83+I87+I91+I96+I105+I109+I150+I155+I160+I163+I170+I173+I179+I183+I187+I191+I195+I198+I202+I205+I208+I212+I216</f>
        <v>282614.90999999997</v>
      </c>
      <c r="J218" s="15">
        <f t="shared" si="87"/>
        <v>184966.5</v>
      </c>
      <c r="K218" s="15">
        <f t="shared" si="87"/>
        <v>74472</v>
      </c>
      <c r="L218" s="15">
        <f t="shared" si="87"/>
        <v>975564.5</v>
      </c>
      <c r="M218" s="15">
        <f t="shared" si="87"/>
        <v>1517617.9100000001</v>
      </c>
      <c r="N218" s="2"/>
      <c r="O218" s="2"/>
      <c r="P218" s="2"/>
      <c r="Q218" s="2"/>
    </row>
    <row r="220" spans="1:17" x14ac:dyDescent="0.3">
      <c r="F220" s="56" t="s">
        <v>102</v>
      </c>
      <c r="G220" s="13"/>
      <c r="H220" s="14"/>
      <c r="I220" s="19">
        <f>I218/$M$218</f>
        <v>0.18622270344714101</v>
      </c>
      <c r="J220" s="19">
        <f>J218/$M$218</f>
        <v>0.12187949205212001</v>
      </c>
      <c r="K220" s="19">
        <f>K218/$M$218</f>
        <v>4.9071640173250192E-2</v>
      </c>
      <c r="L220" s="19">
        <f>L218/$M$218</f>
        <v>0.64282616432748863</v>
      </c>
      <c r="M220" s="19">
        <f>M218/$M$218</f>
        <v>1</v>
      </c>
    </row>
  </sheetData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6190A-8036-46A2-8526-D89F81A98827}">
  <dimension ref="C5:F39"/>
  <sheetViews>
    <sheetView showGridLines="0" topLeftCell="A4" zoomScale="130" zoomScaleNormal="130" workbookViewId="0">
      <pane xSplit="2" ySplit="3" topLeftCell="C25" activePane="bottomRight" state="frozen"/>
      <selection activeCell="A4" sqref="A4"/>
      <selection pane="topRight" activeCell="C4" sqref="C4"/>
      <selection pane="bottomLeft" activeCell="A7" sqref="A7"/>
      <selection pane="bottomRight" activeCell="F39" sqref="F39"/>
    </sheetView>
  </sheetViews>
  <sheetFormatPr baseColWidth="10" defaultRowHeight="14.4" x14ac:dyDescent="0.3"/>
  <sheetData>
    <row r="5" spans="3:6" x14ac:dyDescent="0.3">
      <c r="C5" s="29" t="s">
        <v>104</v>
      </c>
      <c r="D5" s="30"/>
      <c r="E5" s="30"/>
      <c r="F5" s="31"/>
    </row>
    <row r="6" spans="3:6" x14ac:dyDescent="0.3">
      <c r="C6" s="32" t="s">
        <v>105</v>
      </c>
      <c r="D6" s="33"/>
      <c r="E6" s="33"/>
      <c r="F6" s="34"/>
    </row>
    <row r="8" spans="3:6" x14ac:dyDescent="0.3">
      <c r="C8" s="35" t="s">
        <v>106</v>
      </c>
      <c r="D8" s="36"/>
      <c r="E8" s="36"/>
      <c r="F8" s="36"/>
    </row>
    <row r="10" spans="3:6" x14ac:dyDescent="0.3">
      <c r="C10" t="s">
        <v>107</v>
      </c>
      <c r="F10" s="3">
        <f>'Antigüedad saldos'!M218</f>
        <v>1517617.9100000001</v>
      </c>
    </row>
    <row r="12" spans="3:6" x14ac:dyDescent="0.3">
      <c r="C12" t="s">
        <v>108</v>
      </c>
      <c r="F12" s="58">
        <v>0.05</v>
      </c>
    </row>
    <row r="14" spans="3:6" x14ac:dyDescent="0.3">
      <c r="C14" s="22" t="s">
        <v>109</v>
      </c>
      <c r="D14" s="22"/>
      <c r="E14" s="22"/>
      <c r="F14" s="23">
        <f>F10*F12</f>
        <v>75880.895500000013</v>
      </c>
    </row>
    <row r="18" spans="3:6" x14ac:dyDescent="0.3">
      <c r="C18" s="35" t="s">
        <v>110</v>
      </c>
      <c r="D18" s="36"/>
      <c r="E18" s="36"/>
      <c r="F18" s="36"/>
    </row>
    <row r="20" spans="3:6" x14ac:dyDescent="0.3">
      <c r="C20" t="s">
        <v>159</v>
      </c>
      <c r="F20" s="3">
        <v>2844016</v>
      </c>
    </row>
    <row r="22" spans="3:6" x14ac:dyDescent="0.3">
      <c r="C22" t="s">
        <v>108</v>
      </c>
      <c r="F22" s="21">
        <v>0.03</v>
      </c>
    </row>
    <row r="24" spans="3:6" x14ac:dyDescent="0.3">
      <c r="C24" s="22" t="s">
        <v>109</v>
      </c>
      <c r="D24" s="22"/>
      <c r="E24" s="22"/>
      <c r="F24" s="23">
        <f>F20*F22</f>
        <v>85320.48</v>
      </c>
    </row>
    <row r="28" spans="3:6" x14ac:dyDescent="0.3">
      <c r="C28" s="35" t="s">
        <v>116</v>
      </c>
      <c r="D28" s="36"/>
      <c r="E28" s="36"/>
      <c r="F28" s="36"/>
    </row>
    <row r="31" spans="3:6" x14ac:dyDescent="0.3">
      <c r="C31" s="22" t="s">
        <v>114</v>
      </c>
      <c r="D31" s="22"/>
      <c r="E31" s="22"/>
      <c r="F31" s="23">
        <f>PCE!P218</f>
        <v>143523.60334999999</v>
      </c>
    </row>
    <row r="36" spans="3:6" x14ac:dyDescent="0.3">
      <c r="C36" s="35" t="s">
        <v>115</v>
      </c>
      <c r="D36" s="36"/>
      <c r="E36" s="36"/>
      <c r="F36" s="36"/>
    </row>
    <row r="39" spans="3:6" x14ac:dyDescent="0.3">
      <c r="C39" s="22" t="s">
        <v>115</v>
      </c>
      <c r="D39" s="22"/>
      <c r="E39" s="22"/>
      <c r="F39" s="23">
        <f>PE!N218</f>
        <v>269858.31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5751-96AC-4FF8-9CC9-E31E91C39D6A}">
  <sheetPr codeName="Hoja2"/>
  <dimension ref="A1:Q220"/>
  <sheetViews>
    <sheetView showGridLines="0" workbookViewId="0">
      <pane xSplit="3" ySplit="4" topLeftCell="D205" activePane="bottomRight" state="frozen"/>
      <selection pane="topRight" activeCell="D1" sqref="D1"/>
      <selection pane="bottomLeft" activeCell="A5" sqref="A5"/>
      <selection pane="bottomRight" activeCell="P208" sqref="P208"/>
    </sheetView>
  </sheetViews>
  <sheetFormatPr baseColWidth="10" defaultRowHeight="14.4" x14ac:dyDescent="0.3"/>
  <cols>
    <col min="1" max="2" width="2.21875" customWidth="1"/>
    <col min="3" max="3" width="15.5546875" bestFit="1" customWidth="1"/>
    <col min="4" max="4" width="6" bestFit="1" customWidth="1"/>
    <col min="5" max="5" width="6" customWidth="1"/>
    <col min="6" max="6" width="15.5546875" bestFit="1" customWidth="1"/>
    <col min="7" max="7" width="7.5546875" bestFit="1" customWidth="1"/>
    <col min="8" max="8" width="10.88671875" style="3" bestFit="1" customWidth="1"/>
    <col min="9" max="9" width="10.109375" style="3" bestFit="1" customWidth="1"/>
    <col min="10" max="10" width="9.88671875" style="3" bestFit="1" customWidth="1"/>
    <col min="11" max="11" width="9.21875" style="3" bestFit="1" customWidth="1"/>
    <col min="12" max="12" width="12.21875" style="3" bestFit="1" customWidth="1"/>
    <col min="13" max="13" width="14" style="3" bestFit="1" customWidth="1"/>
    <col min="14" max="16" width="13.77734375" customWidth="1"/>
    <col min="17" max="17" width="0.109375" customWidth="1"/>
  </cols>
  <sheetData>
    <row r="1" spans="1:17" x14ac:dyDescent="0.3">
      <c r="C1" s="4" t="s">
        <v>71</v>
      </c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</row>
    <row r="2" spans="1:17" x14ac:dyDescent="0.3">
      <c r="C2" s="4" t="s">
        <v>160</v>
      </c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</row>
    <row r="4" spans="1:17" ht="41.4" x14ac:dyDescent="0.3">
      <c r="A4" s="1"/>
      <c r="B4" s="1"/>
      <c r="C4" s="7" t="s">
        <v>0</v>
      </c>
      <c r="D4" s="7" t="s">
        <v>1</v>
      </c>
      <c r="E4" s="7" t="s">
        <v>103</v>
      </c>
      <c r="F4" s="7" t="s">
        <v>2</v>
      </c>
      <c r="G4" s="7" t="s">
        <v>3</v>
      </c>
      <c r="H4" s="8" t="s">
        <v>4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101</v>
      </c>
      <c r="N4" s="24" t="s">
        <v>112</v>
      </c>
      <c r="O4" s="24" t="s">
        <v>111</v>
      </c>
      <c r="P4" s="24" t="s">
        <v>113</v>
      </c>
      <c r="Q4" s="16"/>
    </row>
    <row r="5" spans="1:17" x14ac:dyDescent="0.3">
      <c r="C5" s="59" t="s">
        <v>69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2"/>
    </row>
    <row r="6" spans="1:17" x14ac:dyDescent="0.3">
      <c r="A6" s="2"/>
      <c r="B6" s="2"/>
      <c r="C6" s="52">
        <v>42998.595833333333</v>
      </c>
      <c r="D6" s="10">
        <v>108</v>
      </c>
      <c r="E6" s="20">
        <f ca="1">INT(TODAY()-C6)</f>
        <v>2092</v>
      </c>
      <c r="F6" s="52">
        <v>42998</v>
      </c>
      <c r="G6" s="10" t="s">
        <v>12</v>
      </c>
      <c r="H6" s="11">
        <v>11600</v>
      </c>
      <c r="I6" s="11">
        <v>0</v>
      </c>
      <c r="J6" s="11">
        <v>0</v>
      </c>
      <c r="K6" s="11">
        <v>0</v>
      </c>
      <c r="L6" s="11">
        <v>11600</v>
      </c>
      <c r="M6" s="11">
        <v>11600</v>
      </c>
      <c r="N6" s="17"/>
      <c r="O6" s="17"/>
      <c r="P6" s="17"/>
    </row>
    <row r="7" spans="1:17" x14ac:dyDescent="0.3">
      <c r="A7" s="2"/>
      <c r="B7" s="2"/>
      <c r="C7" s="52">
        <v>43024.443749999999</v>
      </c>
      <c r="D7" s="10">
        <v>132</v>
      </c>
      <c r="E7" s="20">
        <f t="shared" ref="E7:E14" ca="1" si="0">INT(TODAY()-C7)</f>
        <v>2066</v>
      </c>
      <c r="F7" s="52">
        <v>43024</v>
      </c>
      <c r="G7" s="10" t="s">
        <v>12</v>
      </c>
      <c r="H7" s="11">
        <v>11600</v>
      </c>
      <c r="I7" s="11">
        <v>0</v>
      </c>
      <c r="J7" s="11">
        <v>0</v>
      </c>
      <c r="K7" s="11">
        <v>0</v>
      </c>
      <c r="L7" s="11">
        <v>11600</v>
      </c>
      <c r="M7" s="11">
        <v>11600</v>
      </c>
      <c r="N7" s="17"/>
      <c r="O7" s="17"/>
      <c r="P7" s="17"/>
    </row>
    <row r="8" spans="1:17" x14ac:dyDescent="0.3">
      <c r="A8" s="2"/>
      <c r="B8" s="2"/>
      <c r="C8" s="52">
        <v>43054.265277777777</v>
      </c>
      <c r="D8" s="10">
        <v>153</v>
      </c>
      <c r="E8" s="20">
        <f t="shared" ca="1" si="0"/>
        <v>2036</v>
      </c>
      <c r="F8" s="52">
        <v>43054</v>
      </c>
      <c r="G8" s="10" t="s">
        <v>12</v>
      </c>
      <c r="H8" s="11">
        <v>11600</v>
      </c>
      <c r="I8" s="11">
        <v>0</v>
      </c>
      <c r="J8" s="11">
        <v>0</v>
      </c>
      <c r="K8" s="11">
        <v>0</v>
      </c>
      <c r="L8" s="11">
        <v>11600</v>
      </c>
      <c r="M8" s="11">
        <v>11600</v>
      </c>
      <c r="N8" s="17"/>
      <c r="O8" s="17"/>
      <c r="P8" s="17"/>
    </row>
    <row r="9" spans="1:17" x14ac:dyDescent="0.3">
      <c r="A9" s="2"/>
      <c r="B9" s="2"/>
      <c r="C9" s="52">
        <v>43116.413888888892</v>
      </c>
      <c r="D9" s="10">
        <v>198</v>
      </c>
      <c r="E9" s="20">
        <f t="shared" ca="1" si="0"/>
        <v>1974</v>
      </c>
      <c r="F9" s="52">
        <v>43116</v>
      </c>
      <c r="G9" s="10" t="s">
        <v>12</v>
      </c>
      <c r="H9" s="11">
        <v>11600</v>
      </c>
      <c r="I9" s="11">
        <v>0</v>
      </c>
      <c r="J9" s="11">
        <v>0</v>
      </c>
      <c r="K9" s="11">
        <v>0</v>
      </c>
      <c r="L9" s="11">
        <v>11600</v>
      </c>
      <c r="M9" s="11">
        <v>11600</v>
      </c>
      <c r="N9" s="17"/>
      <c r="O9" s="17"/>
      <c r="P9" s="17"/>
    </row>
    <row r="10" spans="1:17" x14ac:dyDescent="0.3">
      <c r="A10" s="2"/>
      <c r="B10" s="2"/>
      <c r="C10" s="52">
        <v>43146.275000000001</v>
      </c>
      <c r="D10" s="10">
        <v>229</v>
      </c>
      <c r="E10" s="20">
        <f t="shared" ca="1" si="0"/>
        <v>1944</v>
      </c>
      <c r="F10" s="52">
        <v>43146</v>
      </c>
      <c r="G10" s="10" t="s">
        <v>12</v>
      </c>
      <c r="H10" s="11">
        <v>11600</v>
      </c>
      <c r="I10" s="11">
        <v>0</v>
      </c>
      <c r="J10" s="11">
        <v>0</v>
      </c>
      <c r="K10" s="11">
        <v>0</v>
      </c>
      <c r="L10" s="11">
        <v>11600</v>
      </c>
      <c r="M10" s="11">
        <v>11600</v>
      </c>
      <c r="N10" s="17"/>
      <c r="O10" s="17"/>
      <c r="P10" s="17"/>
    </row>
    <row r="11" spans="1:17" x14ac:dyDescent="0.3">
      <c r="A11" s="2"/>
      <c r="B11" s="2"/>
      <c r="C11" s="52">
        <v>43175.45208333333</v>
      </c>
      <c r="D11" s="10">
        <v>256</v>
      </c>
      <c r="E11" s="20">
        <f t="shared" ca="1" si="0"/>
        <v>1915</v>
      </c>
      <c r="F11" s="52">
        <v>43175</v>
      </c>
      <c r="G11" s="10" t="s">
        <v>12</v>
      </c>
      <c r="H11" s="11">
        <v>11600</v>
      </c>
      <c r="I11" s="11">
        <v>0</v>
      </c>
      <c r="J11" s="11">
        <v>0</v>
      </c>
      <c r="K11" s="11">
        <v>0</v>
      </c>
      <c r="L11" s="11">
        <v>11600</v>
      </c>
      <c r="M11" s="11">
        <v>11600</v>
      </c>
      <c r="N11" s="17"/>
      <c r="O11" s="17"/>
      <c r="P11" s="17"/>
    </row>
    <row r="12" spans="1:17" x14ac:dyDescent="0.3">
      <c r="A12" s="2"/>
      <c r="B12" s="2"/>
      <c r="C12" s="52">
        <v>43206.344444444447</v>
      </c>
      <c r="D12" s="10">
        <v>284</v>
      </c>
      <c r="E12" s="20">
        <f t="shared" ca="1" si="0"/>
        <v>1884</v>
      </c>
      <c r="F12" s="52">
        <v>43206</v>
      </c>
      <c r="G12" s="10" t="s">
        <v>12</v>
      </c>
      <c r="H12" s="11">
        <v>11600</v>
      </c>
      <c r="I12" s="11">
        <v>0</v>
      </c>
      <c r="J12" s="11">
        <v>0</v>
      </c>
      <c r="K12" s="11">
        <v>11600</v>
      </c>
      <c r="L12" s="11">
        <v>0</v>
      </c>
      <c r="M12" s="11">
        <v>11600</v>
      </c>
      <c r="N12" s="17"/>
      <c r="O12" s="17"/>
      <c r="P12" s="17"/>
    </row>
    <row r="13" spans="1:17" x14ac:dyDescent="0.3">
      <c r="A13" s="2"/>
      <c r="B13" s="2"/>
      <c r="C13" s="52">
        <v>43236.465277777781</v>
      </c>
      <c r="D13" s="10">
        <v>316</v>
      </c>
      <c r="E13" s="20">
        <f t="shared" ca="1" si="0"/>
        <v>1854</v>
      </c>
      <c r="F13" s="52">
        <v>43236</v>
      </c>
      <c r="G13" s="10" t="s">
        <v>12</v>
      </c>
      <c r="H13" s="11">
        <v>11600</v>
      </c>
      <c r="I13" s="11">
        <v>0</v>
      </c>
      <c r="J13" s="11">
        <v>11600</v>
      </c>
      <c r="K13" s="11">
        <v>0</v>
      </c>
      <c r="L13" s="11">
        <v>0</v>
      </c>
      <c r="M13" s="11">
        <v>11600</v>
      </c>
      <c r="N13" s="17"/>
      <c r="O13" s="17"/>
      <c r="P13" s="17"/>
    </row>
    <row r="14" spans="1:17" x14ac:dyDescent="0.3">
      <c r="A14" s="2"/>
      <c r="B14" s="2"/>
      <c r="C14" s="52">
        <v>43265.754166666666</v>
      </c>
      <c r="D14" s="10">
        <v>343</v>
      </c>
      <c r="E14" s="20">
        <f t="shared" ca="1" si="0"/>
        <v>1825</v>
      </c>
      <c r="F14" s="52">
        <v>43265</v>
      </c>
      <c r="G14" s="10" t="s">
        <v>12</v>
      </c>
      <c r="H14" s="11">
        <v>11600</v>
      </c>
      <c r="I14" s="11">
        <v>11600</v>
      </c>
      <c r="J14" s="11">
        <v>0</v>
      </c>
      <c r="K14" s="11">
        <v>0</v>
      </c>
      <c r="L14" s="11">
        <v>0</v>
      </c>
      <c r="M14" s="11">
        <v>11600</v>
      </c>
      <c r="N14" s="17"/>
      <c r="O14" s="17"/>
      <c r="P14" s="17"/>
    </row>
    <row r="15" spans="1:17" x14ac:dyDescent="0.3">
      <c r="A15" s="2"/>
      <c r="B15" s="2"/>
      <c r="C15" s="52"/>
      <c r="D15" s="10"/>
      <c r="E15" s="10"/>
      <c r="F15" s="52"/>
      <c r="G15" s="10"/>
      <c r="H15" s="11"/>
      <c r="I15" s="15">
        <f t="shared" ref="I15:M15" si="1">SUM(I6:I14)</f>
        <v>11600</v>
      </c>
      <c r="J15" s="15">
        <f t="shared" si="1"/>
        <v>11600</v>
      </c>
      <c r="K15" s="15">
        <f t="shared" si="1"/>
        <v>11600</v>
      </c>
      <c r="L15" s="15">
        <f t="shared" si="1"/>
        <v>69600</v>
      </c>
      <c r="M15" s="15">
        <f t="shared" si="1"/>
        <v>104400</v>
      </c>
      <c r="N15" s="25">
        <v>0.1</v>
      </c>
      <c r="O15" s="26">
        <v>0.2</v>
      </c>
      <c r="P15" s="27">
        <f>M15*N15*O15</f>
        <v>2088</v>
      </c>
      <c r="Q15" s="2"/>
    </row>
    <row r="16" spans="1:17" x14ac:dyDescent="0.3">
      <c r="C16" s="53" t="s">
        <v>73</v>
      </c>
      <c r="D16" s="9"/>
      <c r="E16" s="9"/>
      <c r="F16" s="53"/>
      <c r="G16" s="9"/>
      <c r="H16" s="9"/>
      <c r="I16" s="9"/>
      <c r="J16" s="9"/>
      <c r="K16" s="9"/>
      <c r="L16" s="9"/>
      <c r="M16" s="9"/>
      <c r="N16" s="9"/>
      <c r="O16" s="9"/>
      <c r="P16" s="9"/>
      <c r="Q16" s="2"/>
    </row>
    <row r="17" spans="1:17" x14ac:dyDescent="0.3">
      <c r="A17" s="2"/>
      <c r="B17" s="2"/>
      <c r="C17" s="52">
        <v>42184.523611111108</v>
      </c>
      <c r="D17" s="10" t="s">
        <v>13</v>
      </c>
      <c r="E17" s="20">
        <f t="shared" ref="E17:E26" ca="1" si="2">INT(TODAY()-C17)</f>
        <v>2906</v>
      </c>
      <c r="F17" s="52">
        <v>42184</v>
      </c>
      <c r="G17" s="10" t="s">
        <v>12</v>
      </c>
      <c r="H17" s="11">
        <v>20880</v>
      </c>
      <c r="I17" s="11">
        <v>0</v>
      </c>
      <c r="J17" s="11">
        <v>0</v>
      </c>
      <c r="K17" s="11">
        <v>0</v>
      </c>
      <c r="L17" s="11">
        <v>20880</v>
      </c>
      <c r="M17" s="11">
        <v>20880</v>
      </c>
      <c r="N17" s="17"/>
      <c r="O17" s="17"/>
      <c r="P17" s="17"/>
    </row>
    <row r="18" spans="1:17" x14ac:dyDescent="0.3">
      <c r="A18" s="2"/>
      <c r="B18" s="2"/>
      <c r="C18" s="52">
        <v>42262.524305555555</v>
      </c>
      <c r="D18" s="10" t="s">
        <v>14</v>
      </c>
      <c r="E18" s="20">
        <f t="shared" ca="1" si="2"/>
        <v>2828</v>
      </c>
      <c r="F18" s="52">
        <v>42262</v>
      </c>
      <c r="G18" s="10" t="s">
        <v>12</v>
      </c>
      <c r="H18" s="11">
        <v>13920</v>
      </c>
      <c r="I18" s="11">
        <v>0</v>
      </c>
      <c r="J18" s="11">
        <v>0</v>
      </c>
      <c r="K18" s="11">
        <v>0</v>
      </c>
      <c r="L18" s="11">
        <v>13920</v>
      </c>
      <c r="M18" s="11">
        <v>13920</v>
      </c>
      <c r="N18" s="17"/>
      <c r="O18" s="17"/>
      <c r="P18" s="17"/>
    </row>
    <row r="19" spans="1:17" x14ac:dyDescent="0.3">
      <c r="A19" s="2"/>
      <c r="B19" s="2"/>
      <c r="C19" s="52">
        <v>42294.525000000001</v>
      </c>
      <c r="D19" s="10" t="s">
        <v>15</v>
      </c>
      <c r="E19" s="20">
        <f t="shared" ca="1" si="2"/>
        <v>2796</v>
      </c>
      <c r="F19" s="52">
        <v>42294</v>
      </c>
      <c r="G19" s="10" t="s">
        <v>12</v>
      </c>
      <c r="H19" s="11">
        <v>1740</v>
      </c>
      <c r="I19" s="11">
        <v>0</v>
      </c>
      <c r="J19" s="11">
        <v>0</v>
      </c>
      <c r="K19" s="11">
        <v>0</v>
      </c>
      <c r="L19" s="11">
        <v>1740</v>
      </c>
      <c r="M19" s="11">
        <v>1740</v>
      </c>
      <c r="N19" s="17"/>
      <c r="O19" s="17"/>
      <c r="P19" s="17"/>
    </row>
    <row r="20" spans="1:17" x14ac:dyDescent="0.3">
      <c r="A20" s="2"/>
      <c r="B20" s="2"/>
      <c r="C20" s="52">
        <v>42326.525694444441</v>
      </c>
      <c r="D20" s="10" t="s">
        <v>16</v>
      </c>
      <c r="E20" s="20">
        <f t="shared" ca="1" si="2"/>
        <v>2764</v>
      </c>
      <c r="F20" s="52">
        <v>42326</v>
      </c>
      <c r="G20" s="10" t="s">
        <v>12</v>
      </c>
      <c r="H20" s="11">
        <v>1740</v>
      </c>
      <c r="I20" s="11">
        <v>0</v>
      </c>
      <c r="J20" s="11">
        <v>0</v>
      </c>
      <c r="K20" s="11">
        <v>0</v>
      </c>
      <c r="L20" s="11">
        <v>1740</v>
      </c>
      <c r="M20" s="11">
        <v>1740</v>
      </c>
      <c r="N20" s="17"/>
      <c r="O20" s="17"/>
      <c r="P20" s="17"/>
    </row>
    <row r="21" spans="1:17" x14ac:dyDescent="0.3">
      <c r="A21" s="2"/>
      <c r="B21" s="2"/>
      <c r="C21" s="52">
        <v>42356.525694444441</v>
      </c>
      <c r="D21" s="10" t="s">
        <v>17</v>
      </c>
      <c r="E21" s="20">
        <f t="shared" ca="1" si="2"/>
        <v>2734</v>
      </c>
      <c r="F21" s="52">
        <v>42356</v>
      </c>
      <c r="G21" s="10" t="s">
        <v>12</v>
      </c>
      <c r="H21" s="11">
        <v>1740</v>
      </c>
      <c r="I21" s="11">
        <v>0</v>
      </c>
      <c r="J21" s="11">
        <v>0</v>
      </c>
      <c r="K21" s="11">
        <v>0</v>
      </c>
      <c r="L21" s="11">
        <v>1740</v>
      </c>
      <c r="M21" s="11">
        <v>1740</v>
      </c>
      <c r="N21" s="17"/>
      <c r="O21" s="17"/>
      <c r="P21" s="17"/>
    </row>
    <row r="22" spans="1:17" x14ac:dyDescent="0.3">
      <c r="A22" s="2"/>
      <c r="B22" s="2"/>
      <c r="C22" s="52">
        <v>42387.411805555559</v>
      </c>
      <c r="D22" s="10" t="s">
        <v>18</v>
      </c>
      <c r="E22" s="20">
        <f t="shared" ca="1" si="2"/>
        <v>2703</v>
      </c>
      <c r="F22" s="52">
        <v>42387.410567129627</v>
      </c>
      <c r="G22" s="10" t="s">
        <v>12</v>
      </c>
      <c r="H22" s="11">
        <v>1740</v>
      </c>
      <c r="I22" s="11">
        <v>0</v>
      </c>
      <c r="J22" s="11">
        <v>0</v>
      </c>
      <c r="K22" s="11">
        <v>0</v>
      </c>
      <c r="L22" s="11">
        <v>1740</v>
      </c>
      <c r="M22" s="11">
        <v>1740</v>
      </c>
      <c r="N22" s="17"/>
      <c r="O22" s="17"/>
      <c r="P22" s="17"/>
    </row>
    <row r="23" spans="1:17" x14ac:dyDescent="0.3">
      <c r="A23" s="2"/>
      <c r="B23" s="2"/>
      <c r="C23" s="52">
        <v>42418.234722222223</v>
      </c>
      <c r="D23" s="10" t="s">
        <v>19</v>
      </c>
      <c r="E23" s="20">
        <f t="shared" ca="1" si="2"/>
        <v>2672</v>
      </c>
      <c r="F23" s="52">
        <v>42418.522696759261</v>
      </c>
      <c r="G23" s="10" t="s">
        <v>12</v>
      </c>
      <c r="H23" s="11">
        <v>1740</v>
      </c>
      <c r="I23" s="11">
        <v>0</v>
      </c>
      <c r="J23" s="11">
        <v>0</v>
      </c>
      <c r="K23" s="11">
        <v>0</v>
      </c>
      <c r="L23" s="11">
        <v>1740</v>
      </c>
      <c r="M23" s="11">
        <v>1740</v>
      </c>
      <c r="N23" s="17"/>
      <c r="O23" s="17"/>
      <c r="P23" s="17"/>
    </row>
    <row r="24" spans="1:17" x14ac:dyDescent="0.3">
      <c r="A24" s="2"/>
      <c r="B24" s="2"/>
      <c r="C24" s="52">
        <v>42447.329861111109</v>
      </c>
      <c r="D24" s="10" t="s">
        <v>20</v>
      </c>
      <c r="E24" s="20">
        <f t="shared" ca="1" si="2"/>
        <v>2643</v>
      </c>
      <c r="F24" s="52">
        <v>42447.506793981483</v>
      </c>
      <c r="G24" s="10" t="s">
        <v>12</v>
      </c>
      <c r="H24" s="11">
        <v>1740</v>
      </c>
      <c r="I24" s="11">
        <v>0</v>
      </c>
      <c r="J24" s="11">
        <v>0</v>
      </c>
      <c r="K24" s="11">
        <v>0</v>
      </c>
      <c r="L24" s="11">
        <v>1740</v>
      </c>
      <c r="M24" s="11">
        <v>1740</v>
      </c>
      <c r="N24" s="17"/>
      <c r="O24" s="17"/>
      <c r="P24" s="17"/>
    </row>
    <row r="25" spans="1:17" x14ac:dyDescent="0.3">
      <c r="A25" s="2"/>
      <c r="B25" s="2"/>
      <c r="C25" s="52">
        <v>42479.330555555556</v>
      </c>
      <c r="D25" s="10" t="s">
        <v>21</v>
      </c>
      <c r="E25" s="20">
        <f t="shared" ca="1" si="2"/>
        <v>2611</v>
      </c>
      <c r="F25" s="52">
        <v>42479.236331018517</v>
      </c>
      <c r="G25" s="10" t="s">
        <v>12</v>
      </c>
      <c r="H25" s="11">
        <v>1740</v>
      </c>
      <c r="I25" s="11">
        <v>0</v>
      </c>
      <c r="J25" s="11">
        <v>0</v>
      </c>
      <c r="K25" s="11">
        <v>0</v>
      </c>
      <c r="L25" s="11">
        <v>1740</v>
      </c>
      <c r="M25" s="11">
        <v>1740</v>
      </c>
      <c r="N25" s="60"/>
      <c r="O25" s="17"/>
      <c r="P25" s="17"/>
    </row>
    <row r="26" spans="1:17" x14ac:dyDescent="0.3">
      <c r="A26" s="2"/>
      <c r="B26" s="2"/>
      <c r="C26" s="52">
        <v>42506.330555555556</v>
      </c>
      <c r="D26" s="10" t="s">
        <v>22</v>
      </c>
      <c r="E26" s="20">
        <f t="shared" ca="1" si="2"/>
        <v>2584</v>
      </c>
      <c r="F26" s="52">
        <v>42506.464328703703</v>
      </c>
      <c r="G26" s="10" t="s">
        <v>12</v>
      </c>
      <c r="H26" s="11">
        <v>1740</v>
      </c>
      <c r="I26" s="11">
        <v>0</v>
      </c>
      <c r="J26" s="11">
        <v>0</v>
      </c>
      <c r="K26" s="11">
        <v>0</v>
      </c>
      <c r="L26" s="11">
        <v>1740</v>
      </c>
      <c r="M26" s="11">
        <v>1740</v>
      </c>
      <c r="N26" s="17"/>
      <c r="O26" s="17"/>
      <c r="P26" s="17"/>
    </row>
    <row r="27" spans="1:17" x14ac:dyDescent="0.3">
      <c r="A27" s="2"/>
      <c r="B27" s="2"/>
      <c r="C27" s="52"/>
      <c r="D27" s="10"/>
      <c r="E27" s="10"/>
      <c r="F27" s="52"/>
      <c r="G27" s="10"/>
      <c r="H27" s="11"/>
      <c r="I27" s="15">
        <f t="shared" ref="I27:M27" si="3">SUM(I17:I26)</f>
        <v>0</v>
      </c>
      <c r="J27" s="15">
        <f t="shared" si="3"/>
        <v>0</v>
      </c>
      <c r="K27" s="15">
        <f t="shared" si="3"/>
        <v>0</v>
      </c>
      <c r="L27" s="15">
        <f t="shared" si="3"/>
        <v>48720</v>
      </c>
      <c r="M27" s="15">
        <f t="shared" si="3"/>
        <v>48720</v>
      </c>
      <c r="N27" s="25">
        <v>0.2</v>
      </c>
      <c r="O27" s="26">
        <v>0.3</v>
      </c>
      <c r="P27" s="27">
        <f>M27*N27*O27</f>
        <v>2923.2</v>
      </c>
      <c r="Q27" s="2"/>
    </row>
    <row r="28" spans="1:17" x14ac:dyDescent="0.3">
      <c r="C28" s="53" t="s">
        <v>70</v>
      </c>
      <c r="D28" s="9"/>
      <c r="E28" s="9"/>
      <c r="F28" s="53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x14ac:dyDescent="0.3">
      <c r="A29" s="2"/>
      <c r="B29" s="2"/>
      <c r="C29" s="52">
        <v>43206.345138888886</v>
      </c>
      <c r="D29" s="10">
        <v>285</v>
      </c>
      <c r="E29" s="20">
        <f t="shared" ref="E29:E31" ca="1" si="4">INT(TODAY()-C29)</f>
        <v>1884</v>
      </c>
      <c r="F29" s="52">
        <v>43206</v>
      </c>
      <c r="G29" s="10" t="s">
        <v>12</v>
      </c>
      <c r="H29" s="11">
        <v>8468</v>
      </c>
      <c r="I29" s="11">
        <v>0</v>
      </c>
      <c r="J29" s="11">
        <v>0</v>
      </c>
      <c r="K29" s="11">
        <v>8468</v>
      </c>
      <c r="L29" s="11">
        <v>0</v>
      </c>
      <c r="M29" s="11">
        <v>8468</v>
      </c>
      <c r="N29" s="17"/>
      <c r="O29" s="17"/>
      <c r="P29" s="17"/>
    </row>
    <row r="30" spans="1:17" x14ac:dyDescent="0.3">
      <c r="A30" s="2"/>
      <c r="B30" s="2"/>
      <c r="C30" s="52">
        <v>43236.46597222222</v>
      </c>
      <c r="D30" s="10">
        <v>317</v>
      </c>
      <c r="E30" s="20">
        <f t="shared" ca="1" si="4"/>
        <v>1854</v>
      </c>
      <c r="F30" s="52">
        <v>43236</v>
      </c>
      <c r="G30" s="10" t="s">
        <v>12</v>
      </c>
      <c r="H30" s="11">
        <v>8468</v>
      </c>
      <c r="I30" s="11">
        <v>0</v>
      </c>
      <c r="J30" s="11">
        <v>8468</v>
      </c>
      <c r="K30" s="11">
        <v>0</v>
      </c>
      <c r="L30" s="11">
        <v>0</v>
      </c>
      <c r="M30" s="11">
        <v>8468</v>
      </c>
      <c r="N30" s="17"/>
      <c r="O30" s="17"/>
      <c r="P30" s="17"/>
    </row>
    <row r="31" spans="1:17" x14ac:dyDescent="0.3">
      <c r="A31" s="2"/>
      <c r="B31" s="2"/>
      <c r="C31" s="52">
        <v>43265.754861111112</v>
      </c>
      <c r="D31" s="10">
        <v>344</v>
      </c>
      <c r="E31" s="20">
        <f t="shared" ca="1" si="4"/>
        <v>1825</v>
      </c>
      <c r="F31" s="52">
        <v>43265</v>
      </c>
      <c r="G31" s="10" t="s">
        <v>12</v>
      </c>
      <c r="H31" s="11">
        <v>8468</v>
      </c>
      <c r="I31" s="11">
        <v>8468</v>
      </c>
      <c r="J31" s="11">
        <v>0</v>
      </c>
      <c r="K31" s="11">
        <v>0</v>
      </c>
      <c r="L31" s="11">
        <v>0</v>
      </c>
      <c r="M31" s="11">
        <v>8468</v>
      </c>
      <c r="N31" s="17"/>
      <c r="O31" s="17"/>
      <c r="P31" s="17"/>
    </row>
    <row r="32" spans="1:17" x14ac:dyDescent="0.3">
      <c r="A32" s="2"/>
      <c r="B32" s="2"/>
      <c r="C32" s="52"/>
      <c r="D32" s="10"/>
      <c r="E32" s="10"/>
      <c r="F32" s="52"/>
      <c r="G32" s="10"/>
      <c r="H32" s="11"/>
      <c r="I32" s="15">
        <f t="shared" ref="I32:M32" si="5">SUM(I29:I31)</f>
        <v>8468</v>
      </c>
      <c r="J32" s="15">
        <f t="shared" si="5"/>
        <v>8468</v>
      </c>
      <c r="K32" s="15">
        <f t="shared" si="5"/>
        <v>8468</v>
      </c>
      <c r="L32" s="15">
        <f t="shared" si="5"/>
        <v>0</v>
      </c>
      <c r="M32" s="15">
        <f t="shared" si="5"/>
        <v>25404</v>
      </c>
      <c r="N32" s="25">
        <v>0.05</v>
      </c>
      <c r="O32" s="26">
        <v>0.1</v>
      </c>
      <c r="P32" s="27">
        <f>M32*N32*O32</f>
        <v>127.02000000000001</v>
      </c>
      <c r="Q32" s="2"/>
    </row>
    <row r="33" spans="1:17" x14ac:dyDescent="0.3">
      <c r="C33" s="53" t="s">
        <v>74</v>
      </c>
      <c r="D33" s="9"/>
      <c r="E33" s="9"/>
      <c r="F33" s="53"/>
      <c r="G33" s="9"/>
      <c r="H33" s="9"/>
      <c r="I33" s="9"/>
      <c r="J33" s="9"/>
      <c r="K33" s="9"/>
      <c r="L33" s="9"/>
      <c r="M33" s="9"/>
      <c r="N33" s="9"/>
      <c r="O33" s="9"/>
      <c r="P33" s="9"/>
      <c r="Q33" s="2"/>
    </row>
    <row r="34" spans="1:17" x14ac:dyDescent="0.3">
      <c r="A34" s="2"/>
      <c r="B34" s="2"/>
      <c r="C34" s="52">
        <v>43066.595138888886</v>
      </c>
      <c r="D34" s="10">
        <v>172</v>
      </c>
      <c r="E34" s="10"/>
      <c r="F34" s="52">
        <v>43066</v>
      </c>
      <c r="G34" s="10" t="s">
        <v>12</v>
      </c>
      <c r="H34" s="11">
        <v>393000</v>
      </c>
      <c r="I34" s="11">
        <v>0</v>
      </c>
      <c r="J34" s="11">
        <v>0</v>
      </c>
      <c r="K34" s="11">
        <v>0</v>
      </c>
      <c r="L34" s="11">
        <v>393000</v>
      </c>
      <c r="M34" s="11">
        <v>393000</v>
      </c>
      <c r="N34" s="17"/>
      <c r="O34" s="17"/>
      <c r="P34" s="17"/>
    </row>
    <row r="35" spans="1:17" x14ac:dyDescent="0.3">
      <c r="A35" s="2"/>
      <c r="B35" s="2"/>
      <c r="C35" s="52"/>
      <c r="D35" s="10"/>
      <c r="E35" s="10"/>
      <c r="F35" s="52"/>
      <c r="G35" s="10"/>
      <c r="H35" s="11"/>
      <c r="I35" s="15">
        <f t="shared" ref="I35:M35" si="6">I34</f>
        <v>0</v>
      </c>
      <c r="J35" s="15">
        <f t="shared" si="6"/>
        <v>0</v>
      </c>
      <c r="K35" s="15">
        <f t="shared" si="6"/>
        <v>0</v>
      </c>
      <c r="L35" s="15">
        <f t="shared" si="6"/>
        <v>393000</v>
      </c>
      <c r="M35" s="15">
        <f t="shared" si="6"/>
        <v>393000</v>
      </c>
      <c r="N35" s="25">
        <v>0.05</v>
      </c>
      <c r="O35" s="26">
        <v>0.1</v>
      </c>
      <c r="P35" s="27">
        <f>M35*N35*O35</f>
        <v>1965</v>
      </c>
      <c r="Q35" s="2"/>
    </row>
    <row r="36" spans="1:17" x14ac:dyDescent="0.3">
      <c r="C36" s="53" t="s">
        <v>75</v>
      </c>
      <c r="D36" s="9"/>
      <c r="E36" s="9"/>
      <c r="F36" s="53"/>
      <c r="G36" s="9"/>
      <c r="H36" s="9"/>
      <c r="I36" s="9"/>
      <c r="J36" s="9"/>
      <c r="K36" s="9"/>
      <c r="L36" s="9"/>
      <c r="M36" s="9"/>
      <c r="N36" s="9"/>
      <c r="O36" s="9"/>
      <c r="P36" s="9"/>
      <c r="Q36" s="2"/>
    </row>
    <row r="37" spans="1:17" x14ac:dyDescent="0.3">
      <c r="A37" s="2"/>
      <c r="B37" s="2"/>
      <c r="C37" s="52">
        <v>42419.234722222223</v>
      </c>
      <c r="D37" s="10" t="s">
        <v>23</v>
      </c>
      <c r="E37" s="10"/>
      <c r="F37" s="52">
        <v>42419.591041666667</v>
      </c>
      <c r="G37" s="10" t="s">
        <v>12</v>
      </c>
      <c r="H37" s="11">
        <v>6960</v>
      </c>
      <c r="I37" s="11">
        <v>0</v>
      </c>
      <c r="J37" s="11">
        <v>0</v>
      </c>
      <c r="K37" s="11">
        <v>0</v>
      </c>
      <c r="L37" s="11">
        <v>6960</v>
      </c>
      <c r="M37" s="11">
        <v>6960</v>
      </c>
      <c r="N37" s="17"/>
      <c r="O37" s="17"/>
      <c r="P37" s="17"/>
    </row>
    <row r="38" spans="1:17" x14ac:dyDescent="0.3">
      <c r="A38" s="2"/>
      <c r="B38" s="2"/>
      <c r="C38" s="52">
        <v>42447.329861111109</v>
      </c>
      <c r="D38" s="10" t="s">
        <v>24</v>
      </c>
      <c r="E38" s="10"/>
      <c r="F38" s="52">
        <v>42447.507118055553</v>
      </c>
      <c r="G38" s="10" t="s">
        <v>12</v>
      </c>
      <c r="H38" s="11">
        <v>6960</v>
      </c>
      <c r="I38" s="11">
        <v>0</v>
      </c>
      <c r="J38" s="11">
        <v>0</v>
      </c>
      <c r="K38" s="11">
        <v>0</v>
      </c>
      <c r="L38" s="11">
        <v>6960</v>
      </c>
      <c r="M38" s="11">
        <v>6960</v>
      </c>
      <c r="N38" s="17"/>
      <c r="O38" s="17"/>
      <c r="P38" s="17"/>
    </row>
    <row r="39" spans="1:17" x14ac:dyDescent="0.3">
      <c r="A39" s="2"/>
      <c r="B39" s="2"/>
      <c r="C39" s="52">
        <v>42479.330555555556</v>
      </c>
      <c r="D39" s="10" t="s">
        <v>25</v>
      </c>
      <c r="E39" s="10"/>
      <c r="F39" s="52">
        <v>42479.237164351849</v>
      </c>
      <c r="G39" s="10" t="s">
        <v>12</v>
      </c>
      <c r="H39" s="11">
        <v>6960</v>
      </c>
      <c r="I39" s="11">
        <v>0</v>
      </c>
      <c r="J39" s="11">
        <v>0</v>
      </c>
      <c r="K39" s="11">
        <v>0</v>
      </c>
      <c r="L39" s="11">
        <v>6960</v>
      </c>
      <c r="M39" s="11">
        <v>6960</v>
      </c>
      <c r="N39" s="17"/>
      <c r="O39" s="17"/>
      <c r="P39" s="17"/>
    </row>
    <row r="40" spans="1:17" x14ac:dyDescent="0.3">
      <c r="A40" s="2"/>
      <c r="B40" s="2"/>
      <c r="C40" s="52">
        <v>43158.522222222222</v>
      </c>
      <c r="D40" s="10">
        <v>248</v>
      </c>
      <c r="E40" s="10"/>
      <c r="F40" s="52">
        <v>43158</v>
      </c>
      <c r="G40" s="10" t="s">
        <v>12</v>
      </c>
      <c r="H40" s="11">
        <v>3480</v>
      </c>
      <c r="I40" s="11">
        <v>0</v>
      </c>
      <c r="J40" s="11">
        <v>0</v>
      </c>
      <c r="K40" s="11">
        <v>0</v>
      </c>
      <c r="L40" s="11">
        <v>3480</v>
      </c>
      <c r="M40" s="11">
        <v>3480</v>
      </c>
      <c r="N40" s="17"/>
      <c r="O40" s="17"/>
      <c r="P40" s="17"/>
    </row>
    <row r="41" spans="1:17" x14ac:dyDescent="0.3">
      <c r="A41" s="2"/>
      <c r="B41" s="2"/>
      <c r="C41" s="52">
        <v>43175.450694444444</v>
      </c>
      <c r="D41" s="10">
        <v>255</v>
      </c>
      <c r="E41" s="10"/>
      <c r="F41" s="52">
        <v>43175</v>
      </c>
      <c r="G41" s="10" t="s">
        <v>12</v>
      </c>
      <c r="H41" s="11">
        <v>3480</v>
      </c>
      <c r="I41" s="11">
        <v>0</v>
      </c>
      <c r="J41" s="11">
        <v>0</v>
      </c>
      <c r="K41" s="11">
        <v>0</v>
      </c>
      <c r="L41" s="11">
        <v>3480</v>
      </c>
      <c r="M41" s="11">
        <v>3480</v>
      </c>
      <c r="N41" s="17"/>
      <c r="O41" s="17"/>
      <c r="P41" s="17"/>
    </row>
    <row r="42" spans="1:17" x14ac:dyDescent="0.3">
      <c r="A42" s="2"/>
      <c r="B42" s="2"/>
      <c r="C42" s="52">
        <v>43206.344444444447</v>
      </c>
      <c r="D42" s="10">
        <v>283</v>
      </c>
      <c r="E42" s="10"/>
      <c r="F42" s="52">
        <v>43206</v>
      </c>
      <c r="G42" s="10" t="s">
        <v>12</v>
      </c>
      <c r="H42" s="11">
        <v>3480</v>
      </c>
      <c r="I42" s="11">
        <v>0</v>
      </c>
      <c r="J42" s="11">
        <v>0</v>
      </c>
      <c r="K42" s="11">
        <v>3480</v>
      </c>
      <c r="L42" s="11">
        <v>0</v>
      </c>
      <c r="M42" s="11">
        <v>3480</v>
      </c>
      <c r="N42" s="17"/>
      <c r="O42" s="17"/>
      <c r="P42" s="17"/>
    </row>
    <row r="43" spans="1:17" x14ac:dyDescent="0.3">
      <c r="A43" s="2"/>
      <c r="B43" s="2"/>
      <c r="C43" s="52">
        <v>43236.464583333334</v>
      </c>
      <c r="D43" s="10">
        <v>315</v>
      </c>
      <c r="E43" s="10"/>
      <c r="F43" s="52">
        <v>43236</v>
      </c>
      <c r="G43" s="10" t="s">
        <v>12</v>
      </c>
      <c r="H43" s="11">
        <v>3480</v>
      </c>
      <c r="I43" s="11">
        <v>0</v>
      </c>
      <c r="J43" s="11">
        <v>3480</v>
      </c>
      <c r="K43" s="11">
        <v>0</v>
      </c>
      <c r="L43" s="11">
        <v>0</v>
      </c>
      <c r="M43" s="11">
        <v>3480</v>
      </c>
      <c r="N43" s="17"/>
      <c r="O43" s="17"/>
      <c r="P43" s="17"/>
    </row>
    <row r="44" spans="1:17" x14ac:dyDescent="0.3">
      <c r="A44" s="2"/>
      <c r="B44" s="2"/>
      <c r="C44" s="52">
        <v>43265.753472222219</v>
      </c>
      <c r="D44" s="10">
        <v>342</v>
      </c>
      <c r="E44" s="10"/>
      <c r="F44" s="52">
        <v>43265</v>
      </c>
      <c r="G44" s="10" t="s">
        <v>12</v>
      </c>
      <c r="H44" s="11">
        <v>3480</v>
      </c>
      <c r="I44" s="11">
        <v>3480</v>
      </c>
      <c r="J44" s="11">
        <v>0</v>
      </c>
      <c r="K44" s="11">
        <v>0</v>
      </c>
      <c r="L44" s="11">
        <v>0</v>
      </c>
      <c r="M44" s="11">
        <v>3480</v>
      </c>
      <c r="N44" s="17"/>
      <c r="O44" s="17"/>
      <c r="P44" s="17"/>
    </row>
    <row r="45" spans="1:17" x14ac:dyDescent="0.3">
      <c r="A45" s="2"/>
      <c r="B45" s="2"/>
      <c r="C45" s="52"/>
      <c r="D45" s="10"/>
      <c r="E45" s="10"/>
      <c r="F45" s="52"/>
      <c r="G45" s="10"/>
      <c r="H45" s="11"/>
      <c r="I45" s="15">
        <f t="shared" ref="I45:M45" si="7">SUM(I37:I44)</f>
        <v>3480</v>
      </c>
      <c r="J45" s="15">
        <f t="shared" si="7"/>
        <v>3480</v>
      </c>
      <c r="K45" s="15">
        <f t="shared" si="7"/>
        <v>3480</v>
      </c>
      <c r="L45" s="15">
        <f t="shared" si="7"/>
        <v>27840</v>
      </c>
      <c r="M45" s="15">
        <f t="shared" si="7"/>
        <v>38280</v>
      </c>
      <c r="N45" s="25">
        <v>0.6</v>
      </c>
      <c r="O45" s="26">
        <v>0.3</v>
      </c>
      <c r="P45" s="27">
        <f>M45*N45*O45</f>
        <v>6890.4</v>
      </c>
      <c r="Q45" s="2"/>
    </row>
    <row r="46" spans="1:17" x14ac:dyDescent="0.3">
      <c r="C46" s="53" t="s">
        <v>75</v>
      </c>
      <c r="D46" s="9"/>
      <c r="E46" s="9"/>
      <c r="F46" s="53"/>
      <c r="G46" s="9"/>
      <c r="H46" s="9"/>
      <c r="I46" s="9"/>
      <c r="J46" s="9"/>
      <c r="K46" s="9"/>
      <c r="L46" s="9"/>
      <c r="M46" s="9"/>
      <c r="N46" s="9"/>
      <c r="O46" s="9"/>
      <c r="P46" s="9"/>
      <c r="Q46" s="2"/>
    </row>
    <row r="47" spans="1:17" x14ac:dyDescent="0.3">
      <c r="A47" s="2"/>
      <c r="B47" s="2"/>
      <c r="C47" s="52">
        <v>43265.761111111111</v>
      </c>
      <c r="D47" s="10">
        <v>356</v>
      </c>
      <c r="E47" s="10"/>
      <c r="F47" s="52">
        <v>43265</v>
      </c>
      <c r="G47" s="10" t="s">
        <v>12</v>
      </c>
      <c r="H47" s="11">
        <v>3480</v>
      </c>
      <c r="I47" s="11">
        <v>3480</v>
      </c>
      <c r="J47" s="11">
        <v>0</v>
      </c>
      <c r="K47" s="11">
        <v>0</v>
      </c>
      <c r="L47" s="11">
        <v>0</v>
      </c>
      <c r="M47" s="11">
        <v>3480</v>
      </c>
      <c r="N47" s="17"/>
      <c r="O47" s="17"/>
      <c r="P47" s="17"/>
    </row>
    <row r="48" spans="1:17" x14ac:dyDescent="0.3">
      <c r="A48" s="2"/>
      <c r="B48" s="2"/>
      <c r="C48" s="52"/>
      <c r="D48" s="10"/>
      <c r="E48" s="10"/>
      <c r="F48" s="52"/>
      <c r="G48" s="10"/>
      <c r="H48" s="11"/>
      <c r="I48" s="15">
        <f t="shared" ref="I48:M48" si="8">I47</f>
        <v>3480</v>
      </c>
      <c r="J48" s="15">
        <f t="shared" si="8"/>
        <v>0</v>
      </c>
      <c r="K48" s="15">
        <f t="shared" si="8"/>
        <v>0</v>
      </c>
      <c r="L48" s="15">
        <f t="shared" si="8"/>
        <v>0</v>
      </c>
      <c r="M48" s="15">
        <f t="shared" si="8"/>
        <v>3480</v>
      </c>
      <c r="N48" s="25">
        <v>0</v>
      </c>
      <c r="O48" s="26">
        <v>0</v>
      </c>
      <c r="P48" s="27">
        <f>M48*N48*O48</f>
        <v>0</v>
      </c>
      <c r="Q48" s="2"/>
    </row>
    <row r="49" spans="1:17" x14ac:dyDescent="0.3">
      <c r="C49" s="53" t="s">
        <v>76</v>
      </c>
      <c r="D49" s="9"/>
      <c r="E49" s="9"/>
      <c r="F49" s="53"/>
      <c r="G49" s="9"/>
      <c r="H49" s="9"/>
      <c r="I49" s="9"/>
      <c r="J49" s="9"/>
      <c r="K49" s="9"/>
      <c r="L49" s="9"/>
      <c r="M49" s="9"/>
      <c r="N49" s="9"/>
      <c r="O49" s="9"/>
      <c r="P49" s="9"/>
      <c r="Q49" s="2"/>
    </row>
    <row r="50" spans="1:17" x14ac:dyDescent="0.3">
      <c r="A50" s="2"/>
      <c r="B50" s="2"/>
      <c r="C50" s="52">
        <v>42751.347916666666</v>
      </c>
      <c r="D50" s="10" t="s">
        <v>26</v>
      </c>
      <c r="E50" s="10"/>
      <c r="F50" s="52">
        <v>42751.394895833335</v>
      </c>
      <c r="G50" s="10" t="s">
        <v>12</v>
      </c>
      <c r="H50" s="11">
        <v>8700</v>
      </c>
      <c r="I50" s="11">
        <v>0</v>
      </c>
      <c r="J50" s="11">
        <v>0</v>
      </c>
      <c r="K50" s="11">
        <v>0</v>
      </c>
      <c r="L50" s="11">
        <v>8700</v>
      </c>
      <c r="M50" s="11">
        <v>8700</v>
      </c>
      <c r="N50" s="17"/>
      <c r="O50" s="17"/>
      <c r="P50" s="17"/>
    </row>
    <row r="51" spans="1:17" x14ac:dyDescent="0.3">
      <c r="A51" s="2"/>
      <c r="B51" s="2"/>
      <c r="C51" s="52">
        <v>42797.76666666667</v>
      </c>
      <c r="D51" s="10" t="s">
        <v>27</v>
      </c>
      <c r="E51" s="10"/>
      <c r="F51" s="52">
        <v>42797.523796296293</v>
      </c>
      <c r="G51" s="10" t="s">
        <v>12</v>
      </c>
      <c r="H51" s="11">
        <v>6960</v>
      </c>
      <c r="I51" s="11">
        <v>0</v>
      </c>
      <c r="J51" s="11">
        <v>0</v>
      </c>
      <c r="K51" s="11">
        <v>0</v>
      </c>
      <c r="L51" s="11">
        <v>6960</v>
      </c>
      <c r="M51" s="11">
        <v>6960</v>
      </c>
      <c r="N51" s="17"/>
      <c r="O51" s="17"/>
      <c r="P51" s="17"/>
    </row>
    <row r="52" spans="1:17" x14ac:dyDescent="0.3">
      <c r="A52" s="2"/>
      <c r="B52" s="2"/>
      <c r="C52" s="52">
        <v>42810.510416666664</v>
      </c>
      <c r="D52" s="10" t="s">
        <v>28</v>
      </c>
      <c r="E52" s="10"/>
      <c r="F52" s="52">
        <v>42810.574201388888</v>
      </c>
      <c r="G52" s="10" t="s">
        <v>12</v>
      </c>
      <c r="H52" s="11">
        <v>8700</v>
      </c>
      <c r="I52" s="11">
        <v>0</v>
      </c>
      <c r="J52" s="11">
        <v>0</v>
      </c>
      <c r="K52" s="11">
        <v>0</v>
      </c>
      <c r="L52" s="11">
        <v>8700</v>
      </c>
      <c r="M52" s="11">
        <v>8700</v>
      </c>
      <c r="N52" s="17"/>
      <c r="O52" s="17"/>
      <c r="P52" s="17"/>
    </row>
    <row r="53" spans="1:17" x14ac:dyDescent="0.3">
      <c r="A53" s="2"/>
      <c r="B53" s="2"/>
      <c r="C53" s="52">
        <v>43264.455555555556</v>
      </c>
      <c r="D53" s="10">
        <v>338</v>
      </c>
      <c r="E53" s="10"/>
      <c r="F53" s="52">
        <v>43264</v>
      </c>
      <c r="G53" s="10" t="s">
        <v>12</v>
      </c>
      <c r="H53" s="11">
        <v>12351.4</v>
      </c>
      <c r="I53" s="11">
        <v>12351.4</v>
      </c>
      <c r="J53" s="11">
        <v>0</v>
      </c>
      <c r="K53" s="11">
        <v>0</v>
      </c>
      <c r="L53" s="11">
        <v>0</v>
      </c>
      <c r="M53" s="11">
        <v>12351.4</v>
      </c>
      <c r="N53" s="17"/>
      <c r="O53" s="17"/>
      <c r="P53" s="17"/>
    </row>
    <row r="54" spans="1:17" x14ac:dyDescent="0.3">
      <c r="A54" s="2"/>
      <c r="B54" s="2"/>
      <c r="C54" s="52"/>
      <c r="D54" s="10"/>
      <c r="E54" s="10"/>
      <c r="F54" s="52"/>
      <c r="G54" s="10"/>
      <c r="H54" s="11"/>
      <c r="I54" s="15">
        <f t="shared" ref="I54:M54" si="9">SUM(I50:I53)</f>
        <v>12351.4</v>
      </c>
      <c r="J54" s="15">
        <f t="shared" si="9"/>
        <v>0</v>
      </c>
      <c r="K54" s="15">
        <f t="shared" si="9"/>
        <v>0</v>
      </c>
      <c r="L54" s="15">
        <f t="shared" si="9"/>
        <v>24360</v>
      </c>
      <c r="M54" s="15">
        <f t="shared" si="9"/>
        <v>36711.4</v>
      </c>
      <c r="N54" s="25">
        <v>0.25</v>
      </c>
      <c r="O54" s="26">
        <v>0.7</v>
      </c>
      <c r="P54" s="27">
        <f>M54*N54*O54</f>
        <v>6424.4949999999999</v>
      </c>
      <c r="Q54" s="2"/>
    </row>
    <row r="55" spans="1:17" x14ac:dyDescent="0.3">
      <c r="C55" s="53" t="s">
        <v>77</v>
      </c>
      <c r="D55" s="9"/>
      <c r="E55" s="9"/>
      <c r="F55" s="53"/>
      <c r="G55" s="9"/>
      <c r="H55" s="9"/>
      <c r="I55" s="9"/>
      <c r="J55" s="9"/>
      <c r="K55" s="9"/>
      <c r="L55" s="9"/>
      <c r="M55" s="9"/>
      <c r="N55" s="9"/>
      <c r="O55" s="9"/>
      <c r="P55" s="9"/>
      <c r="Q55" s="2"/>
    </row>
    <row r="56" spans="1:17" x14ac:dyDescent="0.3">
      <c r="A56" s="2"/>
      <c r="B56" s="2"/>
      <c r="C56" s="52">
        <v>43024.445833333331</v>
      </c>
      <c r="D56" s="10">
        <v>134</v>
      </c>
      <c r="E56" s="10"/>
      <c r="F56" s="52">
        <v>43024</v>
      </c>
      <c r="G56" s="10" t="s">
        <v>12</v>
      </c>
      <c r="H56" s="11">
        <v>30508</v>
      </c>
      <c r="I56" s="11">
        <v>0</v>
      </c>
      <c r="J56" s="11">
        <v>0</v>
      </c>
      <c r="K56" s="11">
        <v>0</v>
      </c>
      <c r="L56" s="11">
        <v>30508</v>
      </c>
      <c r="M56" s="11">
        <v>30508</v>
      </c>
      <c r="N56" s="17"/>
      <c r="O56" s="17"/>
      <c r="P56" s="17"/>
    </row>
    <row r="57" spans="1:17" x14ac:dyDescent="0.3">
      <c r="A57" s="2"/>
      <c r="B57" s="2"/>
      <c r="C57" s="52">
        <v>43116.478472222225</v>
      </c>
      <c r="D57" s="10">
        <v>210</v>
      </c>
      <c r="E57" s="10"/>
      <c r="F57" s="52">
        <v>43116</v>
      </c>
      <c r="G57" s="10" t="s">
        <v>12</v>
      </c>
      <c r="H57" s="11">
        <v>15660</v>
      </c>
      <c r="I57" s="11">
        <v>0</v>
      </c>
      <c r="J57" s="11">
        <v>0</v>
      </c>
      <c r="K57" s="11">
        <v>0</v>
      </c>
      <c r="L57" s="11">
        <v>15660</v>
      </c>
      <c r="M57" s="11">
        <v>15660</v>
      </c>
      <c r="N57" s="17"/>
      <c r="O57" s="17"/>
      <c r="P57" s="17"/>
    </row>
    <row r="58" spans="1:17" x14ac:dyDescent="0.3">
      <c r="A58" s="2"/>
      <c r="B58" s="2"/>
      <c r="C58" s="52">
        <v>43146.283333333333</v>
      </c>
      <c r="D58" s="10">
        <v>239</v>
      </c>
      <c r="E58" s="10"/>
      <c r="F58" s="52">
        <v>43146</v>
      </c>
      <c r="G58" s="10" t="s">
        <v>12</v>
      </c>
      <c r="H58" s="11">
        <v>15660</v>
      </c>
      <c r="I58" s="11">
        <v>0</v>
      </c>
      <c r="J58" s="11">
        <v>0</v>
      </c>
      <c r="K58" s="11">
        <v>0</v>
      </c>
      <c r="L58" s="11">
        <v>15660</v>
      </c>
      <c r="M58" s="11">
        <v>15660</v>
      </c>
      <c r="N58" s="17"/>
      <c r="O58" s="17"/>
      <c r="P58" s="17"/>
    </row>
    <row r="59" spans="1:17" x14ac:dyDescent="0.3">
      <c r="A59" s="2"/>
      <c r="B59" s="2"/>
      <c r="C59" s="52">
        <v>43206.350694444445</v>
      </c>
      <c r="D59" s="10">
        <v>298</v>
      </c>
      <c r="E59" s="10"/>
      <c r="F59" s="52">
        <v>43206</v>
      </c>
      <c r="G59" s="10" t="s">
        <v>12</v>
      </c>
      <c r="H59" s="11">
        <v>17864</v>
      </c>
      <c r="I59" s="11">
        <v>0</v>
      </c>
      <c r="J59" s="11">
        <v>0</v>
      </c>
      <c r="K59" s="11">
        <v>17864</v>
      </c>
      <c r="L59" s="11">
        <v>0</v>
      </c>
      <c r="M59" s="11">
        <v>17864</v>
      </c>
      <c r="N59" s="17"/>
      <c r="O59" s="17"/>
      <c r="P59" s="17"/>
    </row>
    <row r="60" spans="1:17" x14ac:dyDescent="0.3">
      <c r="A60" s="2"/>
      <c r="B60" s="2"/>
      <c r="C60" s="52">
        <v>43206.351388888892</v>
      </c>
      <c r="D60" s="10">
        <v>299</v>
      </c>
      <c r="E60" s="10"/>
      <c r="F60" s="52">
        <v>43206</v>
      </c>
      <c r="G60" s="10" t="s">
        <v>12</v>
      </c>
      <c r="H60" s="11">
        <v>14616</v>
      </c>
      <c r="I60" s="11">
        <v>0</v>
      </c>
      <c r="J60" s="11">
        <v>0</v>
      </c>
      <c r="K60" s="11">
        <v>14616</v>
      </c>
      <c r="L60" s="11">
        <v>0</v>
      </c>
      <c r="M60" s="11">
        <v>14616</v>
      </c>
      <c r="N60" s="17"/>
      <c r="O60" s="17"/>
      <c r="P60" s="17"/>
    </row>
    <row r="61" spans="1:17" x14ac:dyDescent="0.3">
      <c r="A61" s="2"/>
      <c r="B61" s="2"/>
      <c r="C61" s="52">
        <v>43236.566666666666</v>
      </c>
      <c r="D61" s="10">
        <v>330</v>
      </c>
      <c r="E61" s="10"/>
      <c r="F61" s="52">
        <v>43236</v>
      </c>
      <c r="G61" s="10" t="s">
        <v>12</v>
      </c>
      <c r="H61" s="11">
        <v>17864</v>
      </c>
      <c r="I61" s="11">
        <v>0</v>
      </c>
      <c r="J61" s="11">
        <v>17864</v>
      </c>
      <c r="K61" s="11">
        <v>0</v>
      </c>
      <c r="L61" s="11">
        <v>0</v>
      </c>
      <c r="M61" s="11">
        <v>17864</v>
      </c>
      <c r="N61" s="17"/>
      <c r="O61" s="17"/>
      <c r="P61" s="17"/>
    </row>
    <row r="62" spans="1:17" x14ac:dyDescent="0.3">
      <c r="A62" s="2"/>
      <c r="B62" s="2"/>
      <c r="C62" s="52">
        <v>43236.567361111112</v>
      </c>
      <c r="D62" s="10">
        <v>331</v>
      </c>
      <c r="E62" s="10"/>
      <c r="F62" s="52">
        <v>43236</v>
      </c>
      <c r="G62" s="10" t="s">
        <v>12</v>
      </c>
      <c r="H62" s="11">
        <v>14616</v>
      </c>
      <c r="I62" s="11">
        <v>0</v>
      </c>
      <c r="J62" s="11">
        <v>14616</v>
      </c>
      <c r="K62" s="11">
        <v>0</v>
      </c>
      <c r="L62" s="11">
        <v>0</v>
      </c>
      <c r="M62" s="11">
        <v>14616</v>
      </c>
      <c r="N62" s="17"/>
      <c r="O62" s="17"/>
      <c r="P62" s="17"/>
    </row>
    <row r="63" spans="1:17" x14ac:dyDescent="0.3">
      <c r="A63" s="2"/>
      <c r="B63" s="2"/>
      <c r="C63" s="52">
        <v>43265.763888888891</v>
      </c>
      <c r="D63" s="10">
        <v>357</v>
      </c>
      <c r="E63" s="10"/>
      <c r="F63" s="52">
        <v>43265</v>
      </c>
      <c r="G63" s="10" t="s">
        <v>12</v>
      </c>
      <c r="H63" s="11">
        <v>17864</v>
      </c>
      <c r="I63" s="11">
        <v>17864</v>
      </c>
      <c r="J63" s="11">
        <v>0</v>
      </c>
      <c r="K63" s="11">
        <v>0</v>
      </c>
      <c r="L63" s="11">
        <v>0</v>
      </c>
      <c r="M63" s="11">
        <v>17864</v>
      </c>
      <c r="N63" s="17"/>
      <c r="O63" s="17"/>
      <c r="P63" s="17"/>
    </row>
    <row r="64" spans="1:17" x14ac:dyDescent="0.3">
      <c r="A64" s="2"/>
      <c r="B64" s="2"/>
      <c r="C64" s="52">
        <v>43265.76458333333</v>
      </c>
      <c r="D64" s="10">
        <v>358</v>
      </c>
      <c r="E64" s="10"/>
      <c r="F64" s="52">
        <v>43265</v>
      </c>
      <c r="G64" s="10" t="s">
        <v>12</v>
      </c>
      <c r="H64" s="11">
        <v>14616</v>
      </c>
      <c r="I64" s="11">
        <v>14616</v>
      </c>
      <c r="J64" s="11">
        <v>0</v>
      </c>
      <c r="K64" s="11">
        <v>0</v>
      </c>
      <c r="L64" s="11">
        <v>0</v>
      </c>
      <c r="M64" s="11">
        <v>14616</v>
      </c>
      <c r="N64" s="17"/>
      <c r="O64" s="17"/>
      <c r="P64" s="17"/>
    </row>
    <row r="65" spans="1:17" x14ac:dyDescent="0.3">
      <c r="A65" s="2"/>
      <c r="B65" s="2"/>
      <c r="C65" s="52"/>
      <c r="D65" s="10"/>
      <c r="E65" s="10"/>
      <c r="F65" s="52"/>
      <c r="G65" s="10"/>
      <c r="H65" s="11"/>
      <c r="I65" s="15">
        <f t="shared" ref="I65:M65" si="10">SUM(I56:I64)</f>
        <v>32480</v>
      </c>
      <c r="J65" s="15">
        <f t="shared" si="10"/>
        <v>32480</v>
      </c>
      <c r="K65" s="15">
        <f t="shared" si="10"/>
        <v>32480</v>
      </c>
      <c r="L65" s="15">
        <f t="shared" si="10"/>
        <v>61828</v>
      </c>
      <c r="M65" s="15">
        <f t="shared" si="10"/>
        <v>159268</v>
      </c>
      <c r="N65" s="25">
        <v>0.15</v>
      </c>
      <c r="O65" s="26">
        <v>0.5</v>
      </c>
      <c r="P65" s="27">
        <f>M65*N65*O65</f>
        <v>11945.1</v>
      </c>
      <c r="Q65" s="2"/>
    </row>
    <row r="66" spans="1:17" x14ac:dyDescent="0.3">
      <c r="C66" s="53" t="s">
        <v>78</v>
      </c>
      <c r="D66" s="9"/>
      <c r="E66" s="9"/>
      <c r="F66" s="53"/>
      <c r="G66" s="9"/>
      <c r="H66" s="9"/>
      <c r="I66" s="9"/>
      <c r="J66" s="9"/>
      <c r="K66" s="9"/>
      <c r="L66" s="9"/>
      <c r="M66" s="9"/>
      <c r="N66" s="9"/>
      <c r="O66" s="9"/>
      <c r="P66" s="9"/>
      <c r="Q66" s="2"/>
    </row>
    <row r="67" spans="1:17" x14ac:dyDescent="0.3">
      <c r="A67" s="2"/>
      <c r="B67" s="2"/>
      <c r="C67" s="52">
        <v>43236.46597222222</v>
      </c>
      <c r="D67" s="10">
        <v>318</v>
      </c>
      <c r="E67" s="10"/>
      <c r="F67" s="52">
        <v>43236</v>
      </c>
      <c r="G67" s="10" t="s">
        <v>12</v>
      </c>
      <c r="H67" s="11">
        <v>3480</v>
      </c>
      <c r="I67" s="11">
        <v>0</v>
      </c>
      <c r="J67" s="11">
        <v>3480</v>
      </c>
      <c r="K67" s="11">
        <v>0</v>
      </c>
      <c r="L67" s="11">
        <v>0</v>
      </c>
      <c r="M67" s="11">
        <v>3480</v>
      </c>
      <c r="N67" s="17"/>
      <c r="O67" s="17"/>
      <c r="P67" s="17"/>
    </row>
    <row r="68" spans="1:17" x14ac:dyDescent="0.3">
      <c r="A68" s="2"/>
      <c r="B68" s="2"/>
      <c r="C68" s="52">
        <v>43265.754861111112</v>
      </c>
      <c r="D68" s="10">
        <v>345</v>
      </c>
      <c r="E68" s="10"/>
      <c r="F68" s="52">
        <v>43265</v>
      </c>
      <c r="G68" s="10" t="s">
        <v>12</v>
      </c>
      <c r="H68" s="11">
        <v>3480</v>
      </c>
      <c r="I68" s="11">
        <v>3480</v>
      </c>
      <c r="J68" s="11">
        <v>0</v>
      </c>
      <c r="K68" s="11">
        <v>0</v>
      </c>
      <c r="L68" s="11">
        <v>0</v>
      </c>
      <c r="M68" s="11">
        <v>3480</v>
      </c>
      <c r="N68" s="17"/>
      <c r="O68" s="17"/>
      <c r="P68" s="17"/>
    </row>
    <row r="69" spans="1:17" x14ac:dyDescent="0.3">
      <c r="A69" s="2"/>
      <c r="B69" s="2"/>
      <c r="C69" s="52"/>
      <c r="D69" s="10"/>
      <c r="E69" s="10"/>
      <c r="F69" s="52"/>
      <c r="G69" s="10"/>
      <c r="H69" s="11"/>
      <c r="I69" s="15">
        <f t="shared" ref="I69:M69" si="11">SUM(I67:I68)</f>
        <v>3480</v>
      </c>
      <c r="J69" s="15">
        <f t="shared" si="11"/>
        <v>3480</v>
      </c>
      <c r="K69" s="15">
        <f t="shared" si="11"/>
        <v>0</v>
      </c>
      <c r="L69" s="15">
        <f t="shared" si="11"/>
        <v>0</v>
      </c>
      <c r="M69" s="15">
        <f t="shared" si="11"/>
        <v>6960</v>
      </c>
      <c r="N69" s="25">
        <v>0</v>
      </c>
      <c r="O69" s="26">
        <v>0</v>
      </c>
      <c r="P69" s="27">
        <f>M69*N69*O69</f>
        <v>0</v>
      </c>
      <c r="Q69" s="2"/>
    </row>
    <row r="70" spans="1:17" x14ac:dyDescent="0.3">
      <c r="C70" s="53" t="s">
        <v>79</v>
      </c>
      <c r="D70" s="9"/>
      <c r="E70" s="9"/>
      <c r="F70" s="53"/>
      <c r="G70" s="9"/>
      <c r="H70" s="9"/>
      <c r="I70" s="9"/>
      <c r="J70" s="9"/>
      <c r="K70" s="9"/>
      <c r="L70" s="9"/>
      <c r="M70" s="9"/>
      <c r="N70" s="9"/>
      <c r="O70" s="9"/>
      <c r="P70" s="9"/>
      <c r="Q70" s="2"/>
    </row>
    <row r="71" spans="1:17" x14ac:dyDescent="0.3">
      <c r="A71" s="2"/>
      <c r="B71" s="2"/>
      <c r="C71" s="52">
        <v>42931.615277777775</v>
      </c>
      <c r="D71" s="10">
        <v>85</v>
      </c>
      <c r="E71" s="10"/>
      <c r="F71" s="52">
        <v>42931</v>
      </c>
      <c r="G71" s="10" t="s">
        <v>12</v>
      </c>
      <c r="H71" s="11">
        <v>3480</v>
      </c>
      <c r="I71" s="11">
        <v>0</v>
      </c>
      <c r="J71" s="11">
        <v>0</v>
      </c>
      <c r="K71" s="11">
        <v>0</v>
      </c>
      <c r="L71" s="11">
        <v>3480</v>
      </c>
      <c r="M71" s="11">
        <v>3480</v>
      </c>
      <c r="N71" s="17"/>
      <c r="O71" s="17"/>
      <c r="P71" s="17"/>
    </row>
    <row r="72" spans="1:17" x14ac:dyDescent="0.3">
      <c r="A72" s="2"/>
      <c r="B72" s="2"/>
      <c r="C72" s="52">
        <v>42998.606249999997</v>
      </c>
      <c r="D72" s="10">
        <v>122</v>
      </c>
      <c r="E72" s="10"/>
      <c r="F72" s="52">
        <v>42998</v>
      </c>
      <c r="G72" s="10" t="s">
        <v>12</v>
      </c>
      <c r="H72" s="11">
        <v>3480</v>
      </c>
      <c r="I72" s="11">
        <v>0</v>
      </c>
      <c r="J72" s="11">
        <v>0</v>
      </c>
      <c r="K72" s="11">
        <v>0</v>
      </c>
      <c r="L72" s="11">
        <v>3480</v>
      </c>
      <c r="M72" s="11">
        <v>3480</v>
      </c>
      <c r="N72" s="17"/>
      <c r="O72" s="17"/>
      <c r="P72" s="17"/>
    </row>
    <row r="73" spans="1:17" x14ac:dyDescent="0.3">
      <c r="A73" s="2"/>
      <c r="B73" s="2"/>
      <c r="C73" s="52">
        <v>42998.606944444444</v>
      </c>
      <c r="D73" s="10">
        <v>123</v>
      </c>
      <c r="E73" s="10"/>
      <c r="F73" s="52">
        <v>42998</v>
      </c>
      <c r="G73" s="10" t="s">
        <v>12</v>
      </c>
      <c r="H73" s="11">
        <v>3480</v>
      </c>
      <c r="I73" s="11">
        <v>0</v>
      </c>
      <c r="J73" s="11">
        <v>0</v>
      </c>
      <c r="K73" s="11">
        <v>0</v>
      </c>
      <c r="L73" s="11">
        <v>3480</v>
      </c>
      <c r="M73" s="11">
        <v>3480</v>
      </c>
      <c r="N73" s="17"/>
      <c r="O73" s="17"/>
      <c r="P73" s="17"/>
    </row>
    <row r="74" spans="1:17" x14ac:dyDescent="0.3">
      <c r="A74" s="2"/>
      <c r="B74" s="2"/>
      <c r="C74" s="52">
        <v>43024.456944444442</v>
      </c>
      <c r="D74" s="10">
        <v>144</v>
      </c>
      <c r="E74" s="10"/>
      <c r="F74" s="52">
        <v>43024</v>
      </c>
      <c r="G74" s="10" t="s">
        <v>12</v>
      </c>
      <c r="H74" s="11">
        <v>3480</v>
      </c>
      <c r="I74" s="11">
        <v>0</v>
      </c>
      <c r="J74" s="11">
        <v>0</v>
      </c>
      <c r="K74" s="11">
        <v>0</v>
      </c>
      <c r="L74" s="11">
        <v>3480</v>
      </c>
      <c r="M74" s="11">
        <v>3480</v>
      </c>
      <c r="N74" s="17"/>
      <c r="O74" s="17"/>
      <c r="P74" s="17"/>
    </row>
    <row r="75" spans="1:17" x14ac:dyDescent="0.3">
      <c r="A75" s="2"/>
      <c r="B75" s="2"/>
      <c r="C75" s="52">
        <v>43054.288888888892</v>
      </c>
      <c r="D75" s="10">
        <v>164</v>
      </c>
      <c r="E75" s="10"/>
      <c r="F75" s="52">
        <v>43054</v>
      </c>
      <c r="G75" s="10" t="s">
        <v>12</v>
      </c>
      <c r="H75" s="11">
        <v>3480</v>
      </c>
      <c r="I75" s="11">
        <v>0</v>
      </c>
      <c r="J75" s="11">
        <v>0</v>
      </c>
      <c r="K75" s="11">
        <v>0</v>
      </c>
      <c r="L75" s="11">
        <v>3480</v>
      </c>
      <c r="M75" s="11">
        <v>3480</v>
      </c>
      <c r="N75" s="17"/>
      <c r="O75" s="17"/>
      <c r="P75" s="17"/>
    </row>
    <row r="76" spans="1:17" x14ac:dyDescent="0.3">
      <c r="A76" s="2"/>
      <c r="B76" s="2"/>
      <c r="C76" s="52">
        <v>43083.780555555553</v>
      </c>
      <c r="D76" s="10">
        <v>186</v>
      </c>
      <c r="E76" s="10"/>
      <c r="F76" s="52">
        <v>43083</v>
      </c>
      <c r="G76" s="10" t="s">
        <v>12</v>
      </c>
      <c r="H76" s="11">
        <v>3480</v>
      </c>
      <c r="I76" s="11">
        <v>0</v>
      </c>
      <c r="J76" s="11">
        <v>0</v>
      </c>
      <c r="K76" s="11">
        <v>0</v>
      </c>
      <c r="L76" s="11">
        <v>3480</v>
      </c>
      <c r="M76" s="11">
        <v>3480</v>
      </c>
      <c r="N76" s="17"/>
      <c r="O76" s="17"/>
      <c r="P76" s="17"/>
    </row>
    <row r="77" spans="1:17" x14ac:dyDescent="0.3">
      <c r="A77" s="2"/>
      <c r="B77" s="2"/>
      <c r="C77" s="52">
        <v>43116.479166666664</v>
      </c>
      <c r="D77" s="10">
        <v>211</v>
      </c>
      <c r="E77" s="10"/>
      <c r="F77" s="52">
        <v>43116</v>
      </c>
      <c r="G77" s="10" t="s">
        <v>12</v>
      </c>
      <c r="H77" s="11">
        <v>3480</v>
      </c>
      <c r="I77" s="11">
        <v>0</v>
      </c>
      <c r="J77" s="11">
        <v>0</v>
      </c>
      <c r="K77" s="11">
        <v>0</v>
      </c>
      <c r="L77" s="11">
        <v>3480</v>
      </c>
      <c r="M77" s="11">
        <v>3480</v>
      </c>
      <c r="N77" s="17"/>
      <c r="O77" s="17"/>
      <c r="P77" s="17"/>
    </row>
    <row r="78" spans="1:17" x14ac:dyDescent="0.3">
      <c r="A78" s="2"/>
      <c r="B78" s="2"/>
      <c r="C78" s="52">
        <v>43146.28402777778</v>
      </c>
      <c r="D78" s="10">
        <v>240</v>
      </c>
      <c r="E78" s="10"/>
      <c r="F78" s="52">
        <v>43146</v>
      </c>
      <c r="G78" s="10" t="s">
        <v>12</v>
      </c>
      <c r="H78" s="11">
        <v>3480</v>
      </c>
      <c r="I78" s="11">
        <v>0</v>
      </c>
      <c r="J78" s="11">
        <v>0</v>
      </c>
      <c r="K78" s="11">
        <v>0</v>
      </c>
      <c r="L78" s="11">
        <v>3480</v>
      </c>
      <c r="M78" s="11">
        <v>3480</v>
      </c>
      <c r="N78" s="17"/>
      <c r="O78" s="17"/>
      <c r="P78" s="17"/>
    </row>
    <row r="79" spans="1:17" x14ac:dyDescent="0.3">
      <c r="A79" s="2"/>
      <c r="B79" s="2"/>
      <c r="C79" s="52">
        <v>43175.493055555555</v>
      </c>
      <c r="D79" s="10">
        <v>266</v>
      </c>
      <c r="E79" s="10"/>
      <c r="F79" s="52">
        <v>43175</v>
      </c>
      <c r="G79" s="10" t="s">
        <v>12</v>
      </c>
      <c r="H79" s="11">
        <v>3480</v>
      </c>
      <c r="I79" s="11">
        <v>0</v>
      </c>
      <c r="J79" s="11">
        <v>0</v>
      </c>
      <c r="K79" s="11">
        <v>0</v>
      </c>
      <c r="L79" s="11">
        <v>3480</v>
      </c>
      <c r="M79" s="11">
        <v>3480</v>
      </c>
      <c r="N79" s="17"/>
      <c r="O79" s="17"/>
      <c r="P79" s="17"/>
    </row>
    <row r="80" spans="1:17" x14ac:dyDescent="0.3">
      <c r="A80" s="2"/>
      <c r="B80" s="2"/>
      <c r="C80" s="52">
        <v>43206.348611111112</v>
      </c>
      <c r="D80" s="10">
        <v>294</v>
      </c>
      <c r="E80" s="10"/>
      <c r="F80" s="52">
        <v>43206</v>
      </c>
      <c r="G80" s="10" t="s">
        <v>12</v>
      </c>
      <c r="H80" s="11">
        <v>3480</v>
      </c>
      <c r="I80" s="11">
        <v>0</v>
      </c>
      <c r="J80" s="11">
        <v>0</v>
      </c>
      <c r="K80" s="11">
        <v>3480</v>
      </c>
      <c r="L80" s="11">
        <v>0</v>
      </c>
      <c r="M80" s="11">
        <v>3480</v>
      </c>
      <c r="N80" s="17"/>
      <c r="O80" s="17"/>
      <c r="P80" s="17"/>
    </row>
    <row r="81" spans="1:17" x14ac:dyDescent="0.3">
      <c r="A81" s="2"/>
      <c r="B81" s="2"/>
      <c r="C81" s="52">
        <v>43236.469444444447</v>
      </c>
      <c r="D81" s="10">
        <v>326</v>
      </c>
      <c r="E81" s="10"/>
      <c r="F81" s="52">
        <v>43236</v>
      </c>
      <c r="G81" s="10" t="s">
        <v>12</v>
      </c>
      <c r="H81" s="11">
        <v>3480</v>
      </c>
      <c r="I81" s="11">
        <v>0</v>
      </c>
      <c r="J81" s="11">
        <v>3480</v>
      </c>
      <c r="K81" s="11">
        <v>0</v>
      </c>
      <c r="L81" s="11">
        <v>0</v>
      </c>
      <c r="M81" s="11">
        <v>3480</v>
      </c>
      <c r="N81" s="17"/>
      <c r="O81" s="17"/>
      <c r="P81" s="17"/>
    </row>
    <row r="82" spans="1:17" x14ac:dyDescent="0.3">
      <c r="A82" s="2"/>
      <c r="B82" s="2"/>
      <c r="C82" s="52">
        <v>43265.759027777778</v>
      </c>
      <c r="D82" s="10">
        <v>353</v>
      </c>
      <c r="E82" s="10"/>
      <c r="F82" s="52">
        <v>43265</v>
      </c>
      <c r="G82" s="10" t="s">
        <v>12</v>
      </c>
      <c r="H82" s="11">
        <v>3480</v>
      </c>
      <c r="I82" s="11">
        <v>3480</v>
      </c>
      <c r="J82" s="11">
        <v>0</v>
      </c>
      <c r="K82" s="11">
        <v>0</v>
      </c>
      <c r="L82" s="11">
        <v>0</v>
      </c>
      <c r="M82" s="11">
        <v>3480</v>
      </c>
      <c r="N82" s="17"/>
      <c r="O82" s="17"/>
      <c r="P82" s="17"/>
    </row>
    <row r="83" spans="1:17" x14ac:dyDescent="0.3">
      <c r="A83" s="2"/>
      <c r="B83" s="2"/>
      <c r="C83" s="52"/>
      <c r="D83" s="10"/>
      <c r="E83" s="10"/>
      <c r="F83" s="52"/>
      <c r="G83" s="10"/>
      <c r="H83" s="11"/>
      <c r="I83" s="15">
        <f t="shared" ref="I83:M83" si="12">SUM(I71:I82)</f>
        <v>3480</v>
      </c>
      <c r="J83" s="15">
        <f t="shared" si="12"/>
        <v>3480</v>
      </c>
      <c r="K83" s="15">
        <f t="shared" si="12"/>
        <v>3480</v>
      </c>
      <c r="L83" s="15">
        <f t="shared" si="12"/>
        <v>31320</v>
      </c>
      <c r="M83" s="15">
        <f t="shared" si="12"/>
        <v>41760</v>
      </c>
      <c r="N83" s="25">
        <v>0.5</v>
      </c>
      <c r="O83" s="26">
        <v>0.3</v>
      </c>
      <c r="P83" s="27">
        <f>M83*N83*O83</f>
        <v>6264</v>
      </c>
      <c r="Q83" s="2"/>
    </row>
    <row r="84" spans="1:17" x14ac:dyDescent="0.3">
      <c r="C84" s="53" t="s">
        <v>80</v>
      </c>
      <c r="D84" s="9"/>
      <c r="E84" s="9"/>
      <c r="F84" s="53"/>
      <c r="G84" s="9"/>
      <c r="H84" s="9"/>
      <c r="I84" s="9"/>
      <c r="J84" s="9"/>
      <c r="K84" s="9"/>
      <c r="L84" s="9"/>
      <c r="M84" s="9"/>
      <c r="N84" s="9"/>
      <c r="O84" s="9"/>
      <c r="P84" s="9"/>
      <c r="Q84" s="2"/>
    </row>
    <row r="85" spans="1:17" x14ac:dyDescent="0.3">
      <c r="A85" s="2"/>
      <c r="B85" s="2"/>
      <c r="C85" s="52">
        <v>43236.466666666667</v>
      </c>
      <c r="D85" s="10">
        <v>319</v>
      </c>
      <c r="E85" s="10"/>
      <c r="F85" s="52">
        <v>43236</v>
      </c>
      <c r="G85" s="10" t="s">
        <v>12</v>
      </c>
      <c r="H85" s="11">
        <v>1160</v>
      </c>
      <c r="I85" s="11">
        <v>0</v>
      </c>
      <c r="J85" s="11">
        <v>1160</v>
      </c>
      <c r="K85" s="11">
        <v>0</v>
      </c>
      <c r="L85" s="11">
        <v>0</v>
      </c>
      <c r="M85" s="11">
        <v>1160</v>
      </c>
      <c r="N85" s="17"/>
      <c r="O85" s="17"/>
      <c r="P85" s="17"/>
    </row>
    <row r="86" spans="1:17" x14ac:dyDescent="0.3">
      <c r="A86" s="2"/>
      <c r="B86" s="2"/>
      <c r="C86" s="52">
        <v>43265.755555555559</v>
      </c>
      <c r="D86" s="10">
        <v>346</v>
      </c>
      <c r="E86" s="10"/>
      <c r="F86" s="52">
        <v>43265</v>
      </c>
      <c r="G86" s="10" t="s">
        <v>12</v>
      </c>
      <c r="H86" s="11">
        <v>1160</v>
      </c>
      <c r="I86" s="11">
        <v>1160</v>
      </c>
      <c r="J86" s="11">
        <v>0</v>
      </c>
      <c r="K86" s="11">
        <v>0</v>
      </c>
      <c r="L86" s="11">
        <v>0</v>
      </c>
      <c r="M86" s="11">
        <v>1160</v>
      </c>
      <c r="N86" s="17"/>
      <c r="O86" s="17"/>
      <c r="P86" s="17"/>
    </row>
    <row r="87" spans="1:17" x14ac:dyDescent="0.3">
      <c r="A87" s="2"/>
      <c r="B87" s="2"/>
      <c r="C87" s="52"/>
      <c r="D87" s="10"/>
      <c r="E87" s="10"/>
      <c r="F87" s="52"/>
      <c r="G87" s="10"/>
      <c r="H87" s="11"/>
      <c r="I87" s="15">
        <f t="shared" ref="I87:M87" si="13">SUM(I85:I86)</f>
        <v>1160</v>
      </c>
      <c r="J87" s="15">
        <f t="shared" si="13"/>
        <v>1160</v>
      </c>
      <c r="K87" s="15">
        <f t="shared" si="13"/>
        <v>0</v>
      </c>
      <c r="L87" s="15">
        <f t="shared" si="13"/>
        <v>0</v>
      </c>
      <c r="M87" s="15">
        <f t="shared" si="13"/>
        <v>2320</v>
      </c>
      <c r="N87" s="25">
        <v>0</v>
      </c>
      <c r="O87" s="26">
        <v>0</v>
      </c>
      <c r="P87" s="27">
        <f>M87*N87*O87</f>
        <v>0</v>
      </c>
      <c r="Q87" s="2"/>
    </row>
    <row r="88" spans="1:17" x14ac:dyDescent="0.3">
      <c r="C88" s="53" t="s">
        <v>81</v>
      </c>
      <c r="D88" s="9"/>
      <c r="E88" s="9"/>
      <c r="F88" s="53"/>
      <c r="G88" s="9"/>
      <c r="H88" s="9"/>
      <c r="I88" s="9"/>
      <c r="J88" s="9"/>
      <c r="K88" s="9"/>
      <c r="L88" s="9"/>
      <c r="M88" s="9"/>
      <c r="N88" s="9"/>
      <c r="O88" s="9"/>
      <c r="P88" s="9"/>
      <c r="Q88" s="2"/>
    </row>
    <row r="89" spans="1:17" x14ac:dyDescent="0.3">
      <c r="A89" s="2"/>
      <c r="B89" s="2"/>
      <c r="C89" s="52">
        <v>43236.467361111114</v>
      </c>
      <c r="D89" s="10">
        <v>320</v>
      </c>
      <c r="E89" s="10"/>
      <c r="F89" s="52">
        <v>43236</v>
      </c>
      <c r="G89" s="10" t="s">
        <v>12</v>
      </c>
      <c r="H89" s="11">
        <v>1160</v>
      </c>
      <c r="I89" s="11">
        <v>0</v>
      </c>
      <c r="J89" s="11">
        <v>1160</v>
      </c>
      <c r="K89" s="11">
        <v>0</v>
      </c>
      <c r="L89" s="11">
        <v>0</v>
      </c>
      <c r="M89" s="11">
        <v>1160</v>
      </c>
      <c r="N89" s="17"/>
      <c r="O89" s="17"/>
      <c r="P89" s="17"/>
    </row>
    <row r="90" spans="1:17" x14ac:dyDescent="0.3">
      <c r="A90" s="2"/>
      <c r="B90" s="2"/>
      <c r="C90" s="52">
        <v>43265.755555555559</v>
      </c>
      <c r="D90" s="10">
        <v>347</v>
      </c>
      <c r="E90" s="10"/>
      <c r="F90" s="52">
        <v>43265</v>
      </c>
      <c r="G90" s="10" t="s">
        <v>12</v>
      </c>
      <c r="H90" s="11">
        <v>1160</v>
      </c>
      <c r="I90" s="11">
        <v>1160</v>
      </c>
      <c r="J90" s="11">
        <v>0</v>
      </c>
      <c r="K90" s="11">
        <v>0</v>
      </c>
      <c r="L90" s="11">
        <v>0</v>
      </c>
      <c r="M90" s="11">
        <v>1160</v>
      </c>
      <c r="N90" s="17"/>
      <c r="O90" s="17"/>
      <c r="P90" s="17"/>
    </row>
    <row r="91" spans="1:17" x14ac:dyDescent="0.3">
      <c r="A91" s="2"/>
      <c r="B91" s="2"/>
      <c r="C91" s="52"/>
      <c r="D91" s="10"/>
      <c r="E91" s="10"/>
      <c r="F91" s="52"/>
      <c r="G91" s="10"/>
      <c r="H91" s="11"/>
      <c r="I91" s="15">
        <f t="shared" ref="I91:M91" si="14">SUM(I89:I90)</f>
        <v>1160</v>
      </c>
      <c r="J91" s="15">
        <f t="shared" si="14"/>
        <v>1160</v>
      </c>
      <c r="K91" s="15">
        <f t="shared" si="14"/>
        <v>0</v>
      </c>
      <c r="L91" s="15">
        <f t="shared" si="14"/>
        <v>0</v>
      </c>
      <c r="M91" s="15">
        <f t="shared" si="14"/>
        <v>2320</v>
      </c>
      <c r="N91" s="25">
        <v>0</v>
      </c>
      <c r="O91" s="26">
        <v>0</v>
      </c>
      <c r="P91" s="27">
        <f>M91*N91*O91</f>
        <v>0</v>
      </c>
      <c r="Q91" s="2"/>
    </row>
    <row r="92" spans="1:17" x14ac:dyDescent="0.3">
      <c r="C92" s="53" t="s">
        <v>82</v>
      </c>
      <c r="D92" s="9"/>
      <c r="E92" s="9"/>
      <c r="F92" s="53"/>
      <c r="G92" s="9"/>
      <c r="H92" s="9"/>
      <c r="I92" s="9"/>
      <c r="J92" s="9"/>
      <c r="K92" s="9"/>
      <c r="L92" s="9"/>
      <c r="M92" s="9"/>
      <c r="N92" s="9"/>
      <c r="O92" s="9"/>
      <c r="P92" s="9"/>
      <c r="Q92" s="2"/>
    </row>
    <row r="93" spans="1:17" x14ac:dyDescent="0.3">
      <c r="A93" s="2"/>
      <c r="B93" s="2"/>
      <c r="C93" s="52">
        <v>42506.330555555556</v>
      </c>
      <c r="D93" s="10" t="s">
        <v>29</v>
      </c>
      <c r="E93" s="10"/>
      <c r="F93" s="52">
        <v>42506.545752314814</v>
      </c>
      <c r="G93" s="10" t="s">
        <v>12</v>
      </c>
      <c r="H93" s="11">
        <v>2320</v>
      </c>
      <c r="I93" s="11">
        <v>0</v>
      </c>
      <c r="J93" s="11">
        <v>0</v>
      </c>
      <c r="K93" s="11">
        <v>0</v>
      </c>
      <c r="L93" s="11">
        <v>2320</v>
      </c>
      <c r="M93" s="11">
        <v>2320</v>
      </c>
      <c r="N93" s="17"/>
      <c r="O93" s="17"/>
      <c r="P93" s="17"/>
    </row>
    <row r="94" spans="1:17" x14ac:dyDescent="0.3">
      <c r="A94" s="2"/>
      <c r="B94" s="2"/>
      <c r="C94" s="52">
        <v>42751.347916666666</v>
      </c>
      <c r="D94" s="10" t="s">
        <v>30</v>
      </c>
      <c r="E94" s="10"/>
      <c r="F94" s="52">
        <v>42751.399907407409</v>
      </c>
      <c r="G94" s="10" t="s">
        <v>12</v>
      </c>
      <c r="H94" s="11">
        <v>2320</v>
      </c>
      <c r="I94" s="11">
        <v>0</v>
      </c>
      <c r="J94" s="11">
        <v>0</v>
      </c>
      <c r="K94" s="11">
        <v>0</v>
      </c>
      <c r="L94" s="11">
        <v>2320</v>
      </c>
      <c r="M94" s="11">
        <v>2320</v>
      </c>
      <c r="N94" s="17"/>
      <c r="O94" s="17"/>
      <c r="P94" s="17"/>
    </row>
    <row r="95" spans="1:17" x14ac:dyDescent="0.3">
      <c r="A95" s="2"/>
      <c r="B95" s="2"/>
      <c r="C95" s="52">
        <v>42810.511111111111</v>
      </c>
      <c r="D95" s="10" t="s">
        <v>31</v>
      </c>
      <c r="E95" s="10"/>
      <c r="F95" s="52">
        <v>42810.583414351851</v>
      </c>
      <c r="G95" s="10" t="s">
        <v>12</v>
      </c>
      <c r="H95" s="11">
        <v>2320</v>
      </c>
      <c r="I95" s="11">
        <v>0</v>
      </c>
      <c r="J95" s="11">
        <v>0</v>
      </c>
      <c r="K95" s="11">
        <v>0</v>
      </c>
      <c r="L95" s="11">
        <v>2320</v>
      </c>
      <c r="M95" s="11">
        <v>2320</v>
      </c>
      <c r="N95" s="17"/>
      <c r="O95" s="17"/>
      <c r="P95" s="17"/>
    </row>
    <row r="96" spans="1:17" x14ac:dyDescent="0.3">
      <c r="A96" s="2"/>
      <c r="B96" s="2"/>
      <c r="C96" s="52"/>
      <c r="D96" s="10"/>
      <c r="E96" s="10"/>
      <c r="F96" s="52"/>
      <c r="G96" s="10"/>
      <c r="H96" s="11"/>
      <c r="I96" s="15">
        <f t="shared" ref="I96:M96" si="15">SUM(I93:I95)</f>
        <v>0</v>
      </c>
      <c r="J96" s="15">
        <f t="shared" si="15"/>
        <v>0</v>
      </c>
      <c r="K96" s="15">
        <f t="shared" si="15"/>
        <v>0</v>
      </c>
      <c r="L96" s="15">
        <f t="shared" si="15"/>
        <v>6960</v>
      </c>
      <c r="M96" s="15">
        <f t="shared" si="15"/>
        <v>6960</v>
      </c>
      <c r="N96" s="25">
        <v>0.8</v>
      </c>
      <c r="O96" s="26">
        <v>1</v>
      </c>
      <c r="P96" s="27">
        <f>M96*N96*O96</f>
        <v>5568</v>
      </c>
      <c r="Q96" s="2"/>
    </row>
    <row r="97" spans="1:17" x14ac:dyDescent="0.3">
      <c r="C97" s="53" t="s">
        <v>83</v>
      </c>
      <c r="D97" s="9"/>
      <c r="E97" s="9"/>
      <c r="F97" s="53"/>
      <c r="G97" s="9"/>
      <c r="H97" s="9"/>
      <c r="I97" s="9"/>
      <c r="J97" s="9"/>
      <c r="K97" s="9"/>
      <c r="L97" s="9"/>
      <c r="M97" s="9"/>
      <c r="N97" s="9"/>
      <c r="O97" s="9"/>
      <c r="P97" s="9"/>
      <c r="Q97" s="2"/>
    </row>
    <row r="98" spans="1:17" x14ac:dyDescent="0.3">
      <c r="A98" s="2"/>
      <c r="B98" s="2"/>
      <c r="C98" s="52">
        <v>43223.279861111114</v>
      </c>
      <c r="D98" s="10">
        <v>307</v>
      </c>
      <c r="E98" s="10"/>
      <c r="F98" s="52">
        <v>43223</v>
      </c>
      <c r="G98" s="10" t="s">
        <v>12</v>
      </c>
      <c r="H98" s="11">
        <v>3480</v>
      </c>
      <c r="I98" s="11">
        <v>0</v>
      </c>
      <c r="J98" s="11">
        <v>3480</v>
      </c>
      <c r="K98" s="11">
        <v>0</v>
      </c>
      <c r="L98" s="11">
        <v>0</v>
      </c>
      <c r="M98" s="11">
        <v>3480</v>
      </c>
      <c r="N98" s="17"/>
      <c r="O98" s="17"/>
      <c r="P98" s="17"/>
    </row>
    <row r="99" spans="1:17" x14ac:dyDescent="0.3">
      <c r="A99" s="2"/>
      <c r="B99" s="2"/>
      <c r="C99" s="52">
        <v>43234.513194444444</v>
      </c>
      <c r="D99" s="10">
        <v>312</v>
      </c>
      <c r="E99" s="10"/>
      <c r="F99" s="52">
        <v>43234</v>
      </c>
      <c r="G99" s="10" t="s">
        <v>12</v>
      </c>
      <c r="H99" s="11">
        <v>4756</v>
      </c>
      <c r="I99" s="11">
        <v>0</v>
      </c>
      <c r="J99" s="11">
        <v>4756</v>
      </c>
      <c r="K99" s="11">
        <v>0</v>
      </c>
      <c r="L99" s="11">
        <v>0</v>
      </c>
      <c r="M99" s="11">
        <v>4756</v>
      </c>
      <c r="N99" s="17"/>
      <c r="O99" s="17"/>
      <c r="P99" s="17"/>
    </row>
    <row r="100" spans="1:17" x14ac:dyDescent="0.3">
      <c r="A100" s="2"/>
      <c r="B100" s="2"/>
      <c r="C100" s="52">
        <v>43234.518055555556</v>
      </c>
      <c r="D100" s="10">
        <v>313</v>
      </c>
      <c r="E100" s="10"/>
      <c r="F100" s="52">
        <v>43234</v>
      </c>
      <c r="G100" s="10" t="s">
        <v>12</v>
      </c>
      <c r="H100" s="11">
        <v>27260</v>
      </c>
      <c r="I100" s="11">
        <v>0</v>
      </c>
      <c r="J100" s="11">
        <v>27260</v>
      </c>
      <c r="K100" s="11">
        <v>0</v>
      </c>
      <c r="L100" s="11">
        <v>0</v>
      </c>
      <c r="M100" s="11">
        <v>27260</v>
      </c>
      <c r="N100" s="17"/>
      <c r="O100" s="17"/>
      <c r="P100" s="17"/>
    </row>
    <row r="101" spans="1:17" x14ac:dyDescent="0.3">
      <c r="A101" s="2"/>
      <c r="B101" s="2"/>
      <c r="C101" s="52">
        <v>43243.46875</v>
      </c>
      <c r="D101" s="10">
        <v>334</v>
      </c>
      <c r="E101" s="10"/>
      <c r="F101" s="52">
        <v>43243</v>
      </c>
      <c r="G101" s="10" t="s">
        <v>12</v>
      </c>
      <c r="H101" s="11">
        <v>1143.18</v>
      </c>
      <c r="I101" s="11">
        <v>1143.18</v>
      </c>
      <c r="J101" s="11">
        <v>0</v>
      </c>
      <c r="K101" s="11">
        <v>0</v>
      </c>
      <c r="L101" s="11">
        <v>0</v>
      </c>
      <c r="M101" s="11">
        <v>1143.18</v>
      </c>
      <c r="N101" s="17"/>
      <c r="O101" s="17"/>
      <c r="P101" s="17"/>
    </row>
    <row r="102" spans="1:17" x14ac:dyDescent="0.3">
      <c r="A102" s="2"/>
      <c r="B102" s="2"/>
      <c r="C102" s="52">
        <v>43246.601388888892</v>
      </c>
      <c r="D102" s="10">
        <v>335</v>
      </c>
      <c r="E102" s="10"/>
      <c r="F102" s="52">
        <v>43246</v>
      </c>
      <c r="G102" s="10" t="s">
        <v>12</v>
      </c>
      <c r="H102" s="11">
        <v>27260</v>
      </c>
      <c r="I102" s="11">
        <v>27260</v>
      </c>
      <c r="J102" s="11">
        <v>0</v>
      </c>
      <c r="K102" s="11">
        <v>0</v>
      </c>
      <c r="L102" s="11">
        <v>0</v>
      </c>
      <c r="M102" s="11">
        <v>27260</v>
      </c>
      <c r="N102" s="17"/>
      <c r="O102" s="17"/>
      <c r="P102" s="17"/>
    </row>
    <row r="103" spans="1:17" x14ac:dyDescent="0.3">
      <c r="A103" s="2"/>
      <c r="B103" s="2"/>
      <c r="C103" s="52">
        <v>43264.461111111108</v>
      </c>
      <c r="D103" s="10">
        <v>339</v>
      </c>
      <c r="E103" s="10"/>
      <c r="F103" s="52">
        <v>43264</v>
      </c>
      <c r="G103" s="10" t="s">
        <v>12</v>
      </c>
      <c r="H103" s="11">
        <v>27260</v>
      </c>
      <c r="I103" s="11">
        <v>27260</v>
      </c>
      <c r="J103" s="11">
        <v>0</v>
      </c>
      <c r="K103" s="11">
        <v>0</v>
      </c>
      <c r="L103" s="11">
        <v>0</v>
      </c>
      <c r="M103" s="11">
        <v>27260</v>
      </c>
      <c r="N103" s="17"/>
      <c r="O103" s="17"/>
      <c r="P103" s="17"/>
    </row>
    <row r="104" spans="1:17" x14ac:dyDescent="0.3">
      <c r="A104" s="2"/>
      <c r="B104" s="2"/>
      <c r="C104" s="52">
        <v>43265.787499999999</v>
      </c>
      <c r="D104" s="10">
        <v>361</v>
      </c>
      <c r="E104" s="10"/>
      <c r="F104" s="52">
        <v>43265</v>
      </c>
      <c r="G104" s="10" t="s">
        <v>12</v>
      </c>
      <c r="H104" s="11">
        <v>1183.2</v>
      </c>
      <c r="I104" s="11">
        <v>1183.2</v>
      </c>
      <c r="J104" s="11">
        <v>0</v>
      </c>
      <c r="K104" s="11">
        <v>0</v>
      </c>
      <c r="L104" s="11">
        <v>0</v>
      </c>
      <c r="M104" s="11">
        <v>1183.2</v>
      </c>
      <c r="N104" s="17"/>
      <c r="O104" s="17"/>
      <c r="P104" s="17"/>
    </row>
    <row r="105" spans="1:17" x14ac:dyDescent="0.3">
      <c r="A105" s="2"/>
      <c r="B105" s="2"/>
      <c r="C105" s="52"/>
      <c r="D105" s="10"/>
      <c r="E105" s="10"/>
      <c r="F105" s="52"/>
      <c r="G105" s="10"/>
      <c r="H105" s="11"/>
      <c r="I105" s="15">
        <f t="shared" ref="I105:M105" si="16">SUM(I98:I104)</f>
        <v>56846.38</v>
      </c>
      <c r="J105" s="15">
        <f t="shared" si="16"/>
        <v>35496</v>
      </c>
      <c r="K105" s="15">
        <f t="shared" si="16"/>
        <v>0</v>
      </c>
      <c r="L105" s="15">
        <f t="shared" si="16"/>
        <v>0</v>
      </c>
      <c r="M105" s="15">
        <f t="shared" si="16"/>
        <v>92342.37999999999</v>
      </c>
      <c r="N105" s="25">
        <v>0.1</v>
      </c>
      <c r="O105" s="26">
        <v>0.2</v>
      </c>
      <c r="P105" s="27">
        <f>M105*N105*O105</f>
        <v>1846.8476000000001</v>
      </c>
      <c r="Q105" s="2"/>
    </row>
    <row r="106" spans="1:17" x14ac:dyDescent="0.3">
      <c r="C106" s="53" t="s">
        <v>84</v>
      </c>
      <c r="D106" s="9"/>
      <c r="E106" s="9"/>
      <c r="F106" s="53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2"/>
    </row>
    <row r="107" spans="1:17" x14ac:dyDescent="0.3">
      <c r="A107" s="2"/>
      <c r="B107" s="2"/>
      <c r="C107" s="52">
        <v>43236.46875</v>
      </c>
      <c r="D107" s="10">
        <v>325</v>
      </c>
      <c r="E107" s="10"/>
      <c r="F107" s="52">
        <v>43236</v>
      </c>
      <c r="G107" s="10" t="s">
        <v>12</v>
      </c>
      <c r="H107" s="11">
        <v>1160</v>
      </c>
      <c r="I107" s="11">
        <v>0</v>
      </c>
      <c r="J107" s="11">
        <v>1160</v>
      </c>
      <c r="K107" s="11">
        <v>0</v>
      </c>
      <c r="L107" s="11">
        <v>0</v>
      </c>
      <c r="M107" s="11">
        <v>1160</v>
      </c>
      <c r="N107" s="17"/>
      <c r="O107" s="17"/>
      <c r="P107" s="17"/>
    </row>
    <row r="108" spans="1:17" x14ac:dyDescent="0.3">
      <c r="A108" s="2"/>
      <c r="B108" s="2"/>
      <c r="C108" s="52">
        <v>43265.759027777778</v>
      </c>
      <c r="D108" s="10">
        <v>352</v>
      </c>
      <c r="E108" s="10"/>
      <c r="F108" s="52">
        <v>43265</v>
      </c>
      <c r="G108" s="10" t="s">
        <v>12</v>
      </c>
      <c r="H108" s="11">
        <v>1160</v>
      </c>
      <c r="I108" s="11">
        <v>1160</v>
      </c>
      <c r="J108" s="11">
        <v>0</v>
      </c>
      <c r="K108" s="11">
        <v>0</v>
      </c>
      <c r="L108" s="11">
        <v>0</v>
      </c>
      <c r="M108" s="11">
        <v>1160</v>
      </c>
      <c r="N108" s="17"/>
      <c r="O108" s="17"/>
      <c r="P108" s="17"/>
    </row>
    <row r="109" spans="1:17" x14ac:dyDescent="0.3">
      <c r="A109" s="2"/>
      <c r="B109" s="2"/>
      <c r="C109" s="52"/>
      <c r="D109" s="10"/>
      <c r="E109" s="10"/>
      <c r="F109" s="52"/>
      <c r="G109" s="10"/>
      <c r="H109" s="11"/>
      <c r="I109" s="15">
        <f t="shared" ref="I109:M109" si="17">SUM(I107:I108)</f>
        <v>1160</v>
      </c>
      <c r="J109" s="15">
        <f t="shared" si="17"/>
        <v>1160</v>
      </c>
      <c r="K109" s="15">
        <f t="shared" si="17"/>
        <v>0</v>
      </c>
      <c r="L109" s="15">
        <f t="shared" si="17"/>
        <v>0</v>
      </c>
      <c r="M109" s="15">
        <f t="shared" si="17"/>
        <v>2320</v>
      </c>
      <c r="N109" s="25">
        <v>0</v>
      </c>
      <c r="O109" s="26">
        <v>0</v>
      </c>
      <c r="P109" s="27">
        <f>M109*N109*O109</f>
        <v>0</v>
      </c>
      <c r="Q109" s="2"/>
    </row>
    <row r="110" spans="1:17" x14ac:dyDescent="0.3">
      <c r="C110" s="53" t="s">
        <v>85</v>
      </c>
      <c r="D110" s="9"/>
      <c r="E110" s="9"/>
      <c r="F110" s="53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2"/>
    </row>
    <row r="111" spans="1:17" x14ac:dyDescent="0.3">
      <c r="A111" s="2"/>
      <c r="B111" s="2"/>
      <c r="C111" s="52">
        <v>42052.73333333333</v>
      </c>
      <c r="D111" s="10" t="s">
        <v>33</v>
      </c>
      <c r="E111" s="10"/>
      <c r="F111" s="52">
        <v>42052</v>
      </c>
      <c r="G111" s="10" t="s">
        <v>12</v>
      </c>
      <c r="H111" s="11">
        <v>6399.3</v>
      </c>
      <c r="I111" s="11">
        <v>0</v>
      </c>
      <c r="J111" s="11">
        <v>0</v>
      </c>
      <c r="K111" s="11">
        <v>0</v>
      </c>
      <c r="L111" s="11">
        <v>6399.3</v>
      </c>
      <c r="M111" s="11">
        <v>6399.3</v>
      </c>
      <c r="N111" s="17"/>
      <c r="O111" s="17"/>
      <c r="P111" s="17"/>
    </row>
    <row r="112" spans="1:17" x14ac:dyDescent="0.3">
      <c r="A112" s="2"/>
      <c r="B112" s="2"/>
      <c r="C112" s="52">
        <v>42062.734027777777</v>
      </c>
      <c r="D112" s="10" t="s">
        <v>34</v>
      </c>
      <c r="E112" s="10"/>
      <c r="F112" s="52">
        <v>42062</v>
      </c>
      <c r="G112" s="10" t="s">
        <v>12</v>
      </c>
      <c r="H112" s="11">
        <v>2753.84</v>
      </c>
      <c r="I112" s="11">
        <v>0</v>
      </c>
      <c r="J112" s="11">
        <v>0</v>
      </c>
      <c r="K112" s="11">
        <v>0</v>
      </c>
      <c r="L112" s="11">
        <v>2753.84</v>
      </c>
      <c r="M112" s="11">
        <v>2753.84</v>
      </c>
      <c r="N112" s="17"/>
      <c r="O112" s="17"/>
      <c r="P112" s="17"/>
    </row>
    <row r="113" spans="1:16" x14ac:dyDescent="0.3">
      <c r="A113" s="2"/>
      <c r="B113" s="2"/>
      <c r="C113" s="52">
        <v>42077.734722222223</v>
      </c>
      <c r="D113" s="10" t="s">
        <v>35</v>
      </c>
      <c r="E113" s="10"/>
      <c r="F113" s="52">
        <v>42077</v>
      </c>
      <c r="G113" s="10" t="s">
        <v>12</v>
      </c>
      <c r="H113" s="11">
        <v>13920</v>
      </c>
      <c r="I113" s="11">
        <v>0</v>
      </c>
      <c r="J113" s="11">
        <v>0</v>
      </c>
      <c r="K113" s="11">
        <v>0</v>
      </c>
      <c r="L113" s="11">
        <v>13920</v>
      </c>
      <c r="M113" s="11">
        <v>13920</v>
      </c>
      <c r="N113" s="17"/>
      <c r="O113" s="17"/>
      <c r="P113" s="17"/>
    </row>
    <row r="114" spans="1:16" x14ac:dyDescent="0.3">
      <c r="A114" s="2"/>
      <c r="B114" s="2"/>
      <c r="C114" s="52">
        <v>42077.736111111109</v>
      </c>
      <c r="D114" s="10" t="s">
        <v>36</v>
      </c>
      <c r="E114" s="10"/>
      <c r="F114" s="52">
        <v>42077</v>
      </c>
      <c r="G114" s="10" t="s">
        <v>12</v>
      </c>
      <c r="H114" s="11">
        <v>3549.65</v>
      </c>
      <c r="I114" s="11">
        <v>0</v>
      </c>
      <c r="J114" s="11">
        <v>0</v>
      </c>
      <c r="K114" s="11">
        <v>0</v>
      </c>
      <c r="L114" s="11">
        <v>3549.65</v>
      </c>
      <c r="M114" s="11">
        <v>3549.65</v>
      </c>
      <c r="N114" s="17"/>
      <c r="O114" s="17"/>
      <c r="P114" s="17"/>
    </row>
    <row r="115" spans="1:16" x14ac:dyDescent="0.3">
      <c r="A115" s="2"/>
      <c r="B115" s="2"/>
      <c r="C115" s="52">
        <v>42092.738194444442</v>
      </c>
      <c r="D115" s="10" t="s">
        <v>37</v>
      </c>
      <c r="E115" s="10"/>
      <c r="F115" s="52">
        <v>42092</v>
      </c>
      <c r="G115" s="10" t="s">
        <v>12</v>
      </c>
      <c r="H115" s="11">
        <v>11600</v>
      </c>
      <c r="I115" s="11">
        <v>0</v>
      </c>
      <c r="J115" s="11">
        <v>0</v>
      </c>
      <c r="K115" s="11">
        <v>0</v>
      </c>
      <c r="L115" s="11">
        <v>11600</v>
      </c>
      <c r="M115" s="11">
        <v>11600</v>
      </c>
      <c r="N115" s="17"/>
      <c r="O115" s="17"/>
      <c r="P115" s="17"/>
    </row>
    <row r="116" spans="1:16" x14ac:dyDescent="0.3">
      <c r="A116" s="2"/>
      <c r="B116" s="2"/>
      <c r="C116" s="52">
        <v>42111.739583333336</v>
      </c>
      <c r="D116" s="10" t="s">
        <v>38</v>
      </c>
      <c r="E116" s="10"/>
      <c r="F116" s="52">
        <v>42111</v>
      </c>
      <c r="G116" s="10" t="s">
        <v>12</v>
      </c>
      <c r="H116" s="11">
        <v>13920</v>
      </c>
      <c r="I116" s="11">
        <v>0</v>
      </c>
      <c r="J116" s="11">
        <v>0</v>
      </c>
      <c r="K116" s="11">
        <v>0</v>
      </c>
      <c r="L116" s="11">
        <v>13920</v>
      </c>
      <c r="M116" s="11">
        <v>13920</v>
      </c>
      <c r="N116" s="17"/>
      <c r="O116" s="17"/>
      <c r="P116" s="17"/>
    </row>
    <row r="117" spans="1:16" x14ac:dyDescent="0.3">
      <c r="A117" s="2"/>
      <c r="B117" s="2"/>
      <c r="C117" s="52">
        <v>42146.739583333336</v>
      </c>
      <c r="D117" s="10" t="s">
        <v>39</v>
      </c>
      <c r="E117" s="10"/>
      <c r="F117" s="52">
        <v>42146</v>
      </c>
      <c r="G117" s="10" t="s">
        <v>12</v>
      </c>
      <c r="H117" s="11">
        <v>13920</v>
      </c>
      <c r="I117" s="11">
        <v>0</v>
      </c>
      <c r="J117" s="11">
        <v>0</v>
      </c>
      <c r="K117" s="11">
        <v>0</v>
      </c>
      <c r="L117" s="11">
        <v>13920</v>
      </c>
      <c r="M117" s="11">
        <v>13920</v>
      </c>
      <c r="N117" s="17"/>
      <c r="O117" s="17"/>
      <c r="P117" s="17"/>
    </row>
    <row r="118" spans="1:16" x14ac:dyDescent="0.3">
      <c r="A118" s="2"/>
      <c r="B118" s="2"/>
      <c r="C118" s="52">
        <v>42174.740972222222</v>
      </c>
      <c r="D118" s="10" t="s">
        <v>40</v>
      </c>
      <c r="E118" s="10"/>
      <c r="F118" s="52">
        <v>42174</v>
      </c>
      <c r="G118" s="10" t="s">
        <v>12</v>
      </c>
      <c r="H118" s="11">
        <v>13920</v>
      </c>
      <c r="I118" s="11">
        <v>0</v>
      </c>
      <c r="J118" s="11">
        <v>0</v>
      </c>
      <c r="K118" s="11">
        <v>0</v>
      </c>
      <c r="L118" s="11">
        <v>13920</v>
      </c>
      <c r="M118" s="11">
        <v>13920</v>
      </c>
      <c r="N118" s="17"/>
      <c r="O118" s="17"/>
      <c r="P118" s="17"/>
    </row>
    <row r="119" spans="1:16" x14ac:dyDescent="0.3">
      <c r="A119" s="2"/>
      <c r="B119" s="2"/>
      <c r="C119" s="52">
        <v>42326.741666666669</v>
      </c>
      <c r="D119" s="10" t="s">
        <v>41</v>
      </c>
      <c r="E119" s="10"/>
      <c r="F119" s="52">
        <v>42326</v>
      </c>
      <c r="G119" s="10" t="s">
        <v>12</v>
      </c>
      <c r="H119" s="11">
        <v>6960</v>
      </c>
      <c r="I119" s="11">
        <v>0</v>
      </c>
      <c r="J119" s="11">
        <v>0</v>
      </c>
      <c r="K119" s="11">
        <v>0</v>
      </c>
      <c r="L119" s="11">
        <v>6960</v>
      </c>
      <c r="M119" s="11">
        <v>6960</v>
      </c>
      <c r="N119" s="17"/>
      <c r="O119" s="17"/>
      <c r="P119" s="17"/>
    </row>
    <row r="120" spans="1:16" x14ac:dyDescent="0.3">
      <c r="A120" s="2"/>
      <c r="B120" s="2"/>
      <c r="C120" s="52">
        <v>42326.742361111108</v>
      </c>
      <c r="D120" s="10" t="s">
        <v>42</v>
      </c>
      <c r="E120" s="10"/>
      <c r="F120" s="52">
        <v>42326</v>
      </c>
      <c r="G120" s="10" t="s">
        <v>12</v>
      </c>
      <c r="H120" s="11">
        <v>3809.44</v>
      </c>
      <c r="I120" s="11">
        <v>0</v>
      </c>
      <c r="J120" s="11">
        <v>0</v>
      </c>
      <c r="K120" s="11">
        <v>0</v>
      </c>
      <c r="L120" s="11">
        <v>3809.44</v>
      </c>
      <c r="M120" s="11">
        <v>3809.44</v>
      </c>
      <c r="N120" s="17"/>
      <c r="O120" s="17"/>
      <c r="P120" s="17"/>
    </row>
    <row r="121" spans="1:16" x14ac:dyDescent="0.3">
      <c r="A121" s="2"/>
      <c r="B121" s="2"/>
      <c r="C121" s="52">
        <v>42356.742361111108</v>
      </c>
      <c r="D121" s="10" t="s">
        <v>43</v>
      </c>
      <c r="E121" s="10"/>
      <c r="F121" s="52">
        <v>42356</v>
      </c>
      <c r="G121" s="10" t="s">
        <v>12</v>
      </c>
      <c r="H121" s="11">
        <v>6960</v>
      </c>
      <c r="I121" s="11">
        <v>0</v>
      </c>
      <c r="J121" s="11">
        <v>0</v>
      </c>
      <c r="K121" s="11">
        <v>0</v>
      </c>
      <c r="L121" s="11">
        <v>6960</v>
      </c>
      <c r="M121" s="11">
        <v>6960</v>
      </c>
      <c r="N121" s="17"/>
      <c r="O121" s="17"/>
      <c r="P121" s="17"/>
    </row>
    <row r="122" spans="1:16" x14ac:dyDescent="0.3">
      <c r="A122" s="2"/>
      <c r="B122" s="2"/>
      <c r="C122" s="52">
        <v>42356.743055555555</v>
      </c>
      <c r="D122" s="10" t="s">
        <v>44</v>
      </c>
      <c r="E122" s="10"/>
      <c r="F122" s="52">
        <v>42356</v>
      </c>
      <c r="G122" s="10" t="s">
        <v>12</v>
      </c>
      <c r="H122" s="11">
        <v>2799.08</v>
      </c>
      <c r="I122" s="11">
        <v>0</v>
      </c>
      <c r="J122" s="11">
        <v>0</v>
      </c>
      <c r="K122" s="11">
        <v>0</v>
      </c>
      <c r="L122" s="11">
        <v>2799.08</v>
      </c>
      <c r="M122" s="11">
        <v>2799.08</v>
      </c>
      <c r="N122" s="17"/>
      <c r="O122" s="17"/>
      <c r="P122" s="17"/>
    </row>
    <row r="123" spans="1:16" x14ac:dyDescent="0.3">
      <c r="A123" s="2"/>
      <c r="B123" s="2"/>
      <c r="C123" s="52">
        <v>42387.411805555559</v>
      </c>
      <c r="D123" s="10" t="s">
        <v>45</v>
      </c>
      <c r="E123" s="10"/>
      <c r="F123" s="52">
        <v>42387.531192129631</v>
      </c>
      <c r="G123" s="10" t="s">
        <v>12</v>
      </c>
      <c r="H123" s="11">
        <v>6960</v>
      </c>
      <c r="I123" s="11">
        <v>0</v>
      </c>
      <c r="J123" s="11">
        <v>0</v>
      </c>
      <c r="K123" s="11">
        <v>0</v>
      </c>
      <c r="L123" s="11">
        <v>6960</v>
      </c>
      <c r="M123" s="11">
        <v>6960</v>
      </c>
      <c r="N123" s="17"/>
      <c r="O123" s="17"/>
      <c r="P123" s="17"/>
    </row>
    <row r="124" spans="1:16" x14ac:dyDescent="0.3">
      <c r="A124" s="2"/>
      <c r="B124" s="2"/>
      <c r="C124" s="52">
        <v>42419.234722222223</v>
      </c>
      <c r="D124" s="10" t="s">
        <v>46</v>
      </c>
      <c r="E124" s="10"/>
      <c r="F124" s="52">
        <v>42419.592939814815</v>
      </c>
      <c r="G124" s="10" t="s">
        <v>12</v>
      </c>
      <c r="H124" s="11">
        <v>2707.41</v>
      </c>
      <c r="I124" s="11">
        <v>0</v>
      </c>
      <c r="J124" s="11">
        <v>0</v>
      </c>
      <c r="K124" s="11">
        <v>0</v>
      </c>
      <c r="L124" s="11">
        <v>2707.41</v>
      </c>
      <c r="M124" s="11">
        <v>2707.41</v>
      </c>
      <c r="N124" s="17"/>
      <c r="O124" s="17"/>
      <c r="P124" s="17"/>
    </row>
    <row r="125" spans="1:16" x14ac:dyDescent="0.3">
      <c r="A125" s="2"/>
      <c r="B125" s="2"/>
      <c r="C125" s="52">
        <v>42419.234722222223</v>
      </c>
      <c r="D125" s="10" t="s">
        <v>47</v>
      </c>
      <c r="E125" s="10"/>
      <c r="F125" s="52">
        <v>42419.592037037037</v>
      </c>
      <c r="G125" s="10" t="s">
        <v>12</v>
      </c>
      <c r="H125" s="11">
        <v>11088.74</v>
      </c>
      <c r="I125" s="11">
        <v>0</v>
      </c>
      <c r="J125" s="11">
        <v>0</v>
      </c>
      <c r="K125" s="11">
        <v>0</v>
      </c>
      <c r="L125" s="11">
        <v>11088.74</v>
      </c>
      <c r="M125" s="11">
        <v>11088.74</v>
      </c>
      <c r="N125" s="17"/>
      <c r="O125" s="17"/>
      <c r="P125" s="17"/>
    </row>
    <row r="126" spans="1:16" x14ac:dyDescent="0.3">
      <c r="A126" s="2"/>
      <c r="B126" s="2"/>
      <c r="C126" s="52">
        <v>42419.234722222223</v>
      </c>
      <c r="D126" s="10" t="s">
        <v>48</v>
      </c>
      <c r="E126" s="10"/>
      <c r="F126" s="52">
        <v>42419.591446759259</v>
      </c>
      <c r="G126" s="10" t="s">
        <v>12</v>
      </c>
      <c r="H126" s="11">
        <v>6960</v>
      </c>
      <c r="I126" s="11">
        <v>0</v>
      </c>
      <c r="J126" s="11">
        <v>0</v>
      </c>
      <c r="K126" s="11">
        <v>0</v>
      </c>
      <c r="L126" s="11">
        <v>6960</v>
      </c>
      <c r="M126" s="11">
        <v>6960</v>
      </c>
      <c r="N126" s="17"/>
      <c r="O126" s="17"/>
      <c r="P126" s="17"/>
    </row>
    <row r="127" spans="1:16" x14ac:dyDescent="0.3">
      <c r="A127" s="2"/>
      <c r="B127" s="2"/>
      <c r="C127" s="52">
        <v>42448.329861111109</v>
      </c>
      <c r="D127" s="10" t="s">
        <v>49</v>
      </c>
      <c r="E127" s="10"/>
      <c r="F127" s="52">
        <v>42448.496666666666</v>
      </c>
      <c r="G127" s="10" t="s">
        <v>12</v>
      </c>
      <c r="H127" s="11">
        <v>2645.96</v>
      </c>
      <c r="I127" s="11">
        <v>0</v>
      </c>
      <c r="J127" s="11">
        <v>0</v>
      </c>
      <c r="K127" s="11">
        <v>0</v>
      </c>
      <c r="L127" s="11">
        <v>2645.96</v>
      </c>
      <c r="M127" s="11">
        <v>2645.96</v>
      </c>
      <c r="N127" s="17"/>
      <c r="O127" s="17"/>
      <c r="P127" s="17"/>
    </row>
    <row r="128" spans="1:16" x14ac:dyDescent="0.3">
      <c r="A128" s="2"/>
      <c r="B128" s="2"/>
      <c r="C128" s="52">
        <v>42448.348611111112</v>
      </c>
      <c r="D128" s="10" t="s">
        <v>50</v>
      </c>
      <c r="E128" s="10"/>
      <c r="F128" s="52">
        <v>42448.494050925925</v>
      </c>
      <c r="G128" s="10" t="s">
        <v>12</v>
      </c>
      <c r="H128" s="11">
        <v>6960</v>
      </c>
      <c r="I128" s="11">
        <v>0</v>
      </c>
      <c r="J128" s="11">
        <v>0</v>
      </c>
      <c r="K128" s="11">
        <v>0</v>
      </c>
      <c r="L128" s="11">
        <v>6960</v>
      </c>
      <c r="M128" s="11">
        <v>6960</v>
      </c>
      <c r="N128" s="17"/>
      <c r="O128" s="17"/>
      <c r="P128" s="17"/>
    </row>
    <row r="129" spans="1:16" x14ac:dyDescent="0.3">
      <c r="A129" s="2"/>
      <c r="B129" s="2"/>
      <c r="C129" s="52">
        <v>42479.348611111112</v>
      </c>
      <c r="D129" s="10" t="s">
        <v>51</v>
      </c>
      <c r="E129" s="10"/>
      <c r="F129" s="52">
        <v>42479.246620370373</v>
      </c>
      <c r="G129" s="10" t="s">
        <v>12</v>
      </c>
      <c r="H129" s="11">
        <v>6960</v>
      </c>
      <c r="I129" s="11">
        <v>0</v>
      </c>
      <c r="J129" s="11">
        <v>0</v>
      </c>
      <c r="K129" s="11">
        <v>0</v>
      </c>
      <c r="L129" s="11">
        <v>6960</v>
      </c>
      <c r="M129" s="11">
        <v>6960</v>
      </c>
      <c r="N129" s="17"/>
      <c r="O129" s="17"/>
      <c r="P129" s="17"/>
    </row>
    <row r="130" spans="1:16" x14ac:dyDescent="0.3">
      <c r="A130" s="2"/>
      <c r="B130" s="2"/>
      <c r="C130" s="52">
        <v>42521.330555555556</v>
      </c>
      <c r="D130" s="10" t="s">
        <v>52</v>
      </c>
      <c r="E130" s="10"/>
      <c r="F130" s="52">
        <v>42521.628125000003</v>
      </c>
      <c r="G130" s="10" t="s">
        <v>12</v>
      </c>
      <c r="H130" s="11">
        <v>3578</v>
      </c>
      <c r="I130" s="11">
        <v>0</v>
      </c>
      <c r="J130" s="11">
        <v>0</v>
      </c>
      <c r="K130" s="11">
        <v>0</v>
      </c>
      <c r="L130" s="11">
        <v>3578</v>
      </c>
      <c r="M130" s="11">
        <v>3578</v>
      </c>
      <c r="N130" s="17"/>
      <c r="O130" s="17"/>
      <c r="P130" s="17"/>
    </row>
    <row r="131" spans="1:16" x14ac:dyDescent="0.3">
      <c r="A131" s="2"/>
      <c r="B131" s="2"/>
      <c r="C131" s="52">
        <v>42521.330555555556</v>
      </c>
      <c r="D131" s="10" t="s">
        <v>53</v>
      </c>
      <c r="E131" s="10"/>
      <c r="F131" s="52">
        <v>42521.62736111111</v>
      </c>
      <c r="G131" s="10" t="s">
        <v>12</v>
      </c>
      <c r="H131" s="11">
        <v>2786.88</v>
      </c>
      <c r="I131" s="11">
        <v>0</v>
      </c>
      <c r="J131" s="11">
        <v>0</v>
      </c>
      <c r="K131" s="11">
        <v>0</v>
      </c>
      <c r="L131" s="11">
        <v>2786.88</v>
      </c>
      <c r="M131" s="11">
        <v>2786.88</v>
      </c>
      <c r="N131" s="17"/>
      <c r="O131" s="17"/>
      <c r="P131" s="17"/>
    </row>
    <row r="132" spans="1:16" x14ac:dyDescent="0.3">
      <c r="A132" s="2"/>
      <c r="B132" s="2"/>
      <c r="C132" s="52">
        <v>42521.348611111112</v>
      </c>
      <c r="D132" s="10" t="s">
        <v>54</v>
      </c>
      <c r="E132" s="10"/>
      <c r="F132" s="52">
        <v>42521.621238425927</v>
      </c>
      <c r="G132" s="10" t="s">
        <v>12</v>
      </c>
      <c r="H132" s="11">
        <v>6960</v>
      </c>
      <c r="I132" s="11">
        <v>0</v>
      </c>
      <c r="J132" s="11">
        <v>0</v>
      </c>
      <c r="K132" s="11">
        <v>0</v>
      </c>
      <c r="L132" s="11">
        <v>6960</v>
      </c>
      <c r="M132" s="11">
        <v>6960</v>
      </c>
      <c r="N132" s="17"/>
      <c r="O132" s="17"/>
      <c r="P132" s="17"/>
    </row>
    <row r="133" spans="1:16" x14ac:dyDescent="0.3">
      <c r="A133" s="2"/>
      <c r="B133" s="2"/>
      <c r="C133" s="52">
        <v>42521.348611111112</v>
      </c>
      <c r="D133" s="10" t="s">
        <v>55</v>
      </c>
      <c r="E133" s="10"/>
      <c r="F133" s="52">
        <v>42521.634004629632</v>
      </c>
      <c r="G133" s="10" t="s">
        <v>12</v>
      </c>
      <c r="H133" s="11">
        <v>33060</v>
      </c>
      <c r="I133" s="11">
        <v>0</v>
      </c>
      <c r="J133" s="11">
        <v>0</v>
      </c>
      <c r="K133" s="11">
        <v>0</v>
      </c>
      <c r="L133" s="11">
        <v>33060</v>
      </c>
      <c r="M133" s="11">
        <v>33060</v>
      </c>
      <c r="N133" s="17"/>
      <c r="O133" s="17"/>
      <c r="P133" s="17"/>
    </row>
    <row r="134" spans="1:16" x14ac:dyDescent="0.3">
      <c r="A134" s="2"/>
      <c r="B134" s="2"/>
      <c r="C134" s="52">
        <v>42535.330555555556</v>
      </c>
      <c r="D134" s="10" t="s">
        <v>56</v>
      </c>
      <c r="E134" s="10"/>
      <c r="F134" s="52">
        <v>42535.702222222222</v>
      </c>
      <c r="G134" s="10" t="s">
        <v>12</v>
      </c>
      <c r="H134" s="11">
        <v>6960</v>
      </c>
      <c r="I134" s="11">
        <v>0</v>
      </c>
      <c r="J134" s="11">
        <v>0</v>
      </c>
      <c r="K134" s="11">
        <v>0</v>
      </c>
      <c r="L134" s="11">
        <v>6960</v>
      </c>
      <c r="M134" s="11">
        <v>6960</v>
      </c>
      <c r="N134" s="17"/>
      <c r="O134" s="17"/>
      <c r="P134" s="17"/>
    </row>
    <row r="135" spans="1:16" x14ac:dyDescent="0.3">
      <c r="A135" s="2"/>
      <c r="B135" s="2"/>
      <c r="C135" s="52">
        <v>42628.348611111112</v>
      </c>
      <c r="D135" s="10" t="s">
        <v>57</v>
      </c>
      <c r="E135" s="10"/>
      <c r="F135" s="52">
        <v>42628.732685185183</v>
      </c>
      <c r="G135" s="10" t="s">
        <v>12</v>
      </c>
      <c r="H135" s="11">
        <v>2645.96</v>
      </c>
      <c r="I135" s="11">
        <v>0</v>
      </c>
      <c r="J135" s="11">
        <v>0</v>
      </c>
      <c r="K135" s="11">
        <v>0</v>
      </c>
      <c r="L135" s="11">
        <v>905.95</v>
      </c>
      <c r="M135" s="11">
        <v>905.95</v>
      </c>
      <c r="N135" s="17"/>
      <c r="O135" s="17"/>
      <c r="P135" s="17"/>
    </row>
    <row r="136" spans="1:16" x14ac:dyDescent="0.3">
      <c r="A136" s="2"/>
      <c r="B136" s="2"/>
      <c r="C136" s="52">
        <v>43089.383333333331</v>
      </c>
      <c r="D136" s="10">
        <v>193</v>
      </c>
      <c r="E136" s="10"/>
      <c r="F136" s="52">
        <v>43089</v>
      </c>
      <c r="G136" s="10" t="s">
        <v>12</v>
      </c>
      <c r="H136" s="11">
        <v>2900</v>
      </c>
      <c r="I136" s="11">
        <v>0</v>
      </c>
      <c r="J136" s="11">
        <v>0</v>
      </c>
      <c r="K136" s="11">
        <v>0</v>
      </c>
      <c r="L136" s="11">
        <v>2900</v>
      </c>
      <c r="M136" s="11">
        <v>2900</v>
      </c>
      <c r="N136" s="17"/>
      <c r="O136" s="17"/>
      <c r="P136" s="17"/>
    </row>
    <row r="137" spans="1:16" x14ac:dyDescent="0.3">
      <c r="A137" s="2"/>
      <c r="B137" s="2"/>
      <c r="C137" s="52">
        <v>43116.511805555558</v>
      </c>
      <c r="D137" s="10">
        <v>214</v>
      </c>
      <c r="E137" s="10"/>
      <c r="F137" s="52">
        <v>43116</v>
      </c>
      <c r="G137" s="10" t="s">
        <v>12</v>
      </c>
      <c r="H137" s="11">
        <v>755.16</v>
      </c>
      <c r="I137" s="11">
        <v>0</v>
      </c>
      <c r="J137" s="11">
        <v>0</v>
      </c>
      <c r="K137" s="11">
        <v>0</v>
      </c>
      <c r="L137" s="11">
        <v>755.16</v>
      </c>
      <c r="M137" s="11">
        <v>755.16</v>
      </c>
      <c r="N137" s="17"/>
      <c r="O137" s="17"/>
      <c r="P137" s="17"/>
    </row>
    <row r="138" spans="1:16" x14ac:dyDescent="0.3">
      <c r="A138" s="2"/>
      <c r="B138" s="2"/>
      <c r="C138" s="52">
        <v>43158.52847222222</v>
      </c>
      <c r="D138" s="10">
        <v>249</v>
      </c>
      <c r="E138" s="10"/>
      <c r="F138" s="52">
        <v>43158</v>
      </c>
      <c r="G138" s="10" t="s">
        <v>12</v>
      </c>
      <c r="H138" s="11">
        <v>3226.09</v>
      </c>
      <c r="I138" s="11">
        <v>0</v>
      </c>
      <c r="J138" s="11">
        <v>0</v>
      </c>
      <c r="K138" s="11">
        <v>0</v>
      </c>
      <c r="L138" s="11">
        <v>3226.09</v>
      </c>
      <c r="M138" s="11">
        <v>3226.09</v>
      </c>
      <c r="N138" s="17"/>
      <c r="O138" s="17"/>
      <c r="P138" s="17"/>
    </row>
    <row r="139" spans="1:16" x14ac:dyDescent="0.3">
      <c r="A139" s="2"/>
      <c r="B139" s="2"/>
      <c r="C139" s="52">
        <v>43206.34375</v>
      </c>
      <c r="D139" s="10">
        <v>282</v>
      </c>
      <c r="E139" s="10"/>
      <c r="F139" s="52">
        <v>43206</v>
      </c>
      <c r="G139" s="10" t="s">
        <v>12</v>
      </c>
      <c r="H139" s="11">
        <v>8700</v>
      </c>
      <c r="I139" s="11">
        <v>0</v>
      </c>
      <c r="J139" s="11">
        <v>0</v>
      </c>
      <c r="K139" s="11">
        <v>8700</v>
      </c>
      <c r="L139" s="11">
        <v>0</v>
      </c>
      <c r="M139" s="11">
        <v>8700</v>
      </c>
      <c r="N139" s="17"/>
      <c r="O139" s="17"/>
      <c r="P139" s="17"/>
    </row>
    <row r="140" spans="1:16" x14ac:dyDescent="0.3">
      <c r="A140" s="2"/>
      <c r="B140" s="2"/>
      <c r="C140" s="52">
        <v>43217.695138888892</v>
      </c>
      <c r="D140" s="10">
        <v>304</v>
      </c>
      <c r="E140" s="10"/>
      <c r="F140" s="52">
        <v>43217</v>
      </c>
      <c r="G140" s="10" t="s">
        <v>12</v>
      </c>
      <c r="H140" s="11">
        <v>837.17</v>
      </c>
      <c r="I140" s="11">
        <v>0</v>
      </c>
      <c r="J140" s="11">
        <v>837.17</v>
      </c>
      <c r="K140" s="11">
        <v>0</v>
      </c>
      <c r="L140" s="11">
        <v>0</v>
      </c>
      <c r="M140" s="11">
        <v>837.17</v>
      </c>
      <c r="N140" s="17"/>
      <c r="O140" s="17"/>
      <c r="P140" s="17"/>
    </row>
    <row r="141" spans="1:16" x14ac:dyDescent="0.3">
      <c r="A141" s="2"/>
      <c r="B141" s="2"/>
      <c r="C141" s="52">
        <v>43217.695833333331</v>
      </c>
      <c r="D141" s="10">
        <v>305</v>
      </c>
      <c r="E141" s="10"/>
      <c r="F141" s="52">
        <v>43217</v>
      </c>
      <c r="G141" s="10" t="s">
        <v>12</v>
      </c>
      <c r="H141" s="11">
        <v>8700</v>
      </c>
      <c r="I141" s="11">
        <v>0</v>
      </c>
      <c r="J141" s="11">
        <v>8700</v>
      </c>
      <c r="K141" s="11">
        <v>0</v>
      </c>
      <c r="L141" s="11">
        <v>0</v>
      </c>
      <c r="M141" s="11">
        <v>8700</v>
      </c>
      <c r="N141" s="17"/>
      <c r="O141" s="17"/>
      <c r="P141" s="17"/>
    </row>
    <row r="142" spans="1:16" x14ac:dyDescent="0.3">
      <c r="A142" s="2"/>
      <c r="B142" s="2"/>
      <c r="C142" s="52">
        <v>43217.699305555558</v>
      </c>
      <c r="D142" s="10">
        <v>306</v>
      </c>
      <c r="E142" s="10"/>
      <c r="F142" s="52">
        <v>43217</v>
      </c>
      <c r="G142" s="10" t="s">
        <v>12</v>
      </c>
      <c r="H142" s="11">
        <v>840.65</v>
      </c>
      <c r="I142" s="11">
        <v>0</v>
      </c>
      <c r="J142" s="11">
        <v>840.65</v>
      </c>
      <c r="K142" s="11">
        <v>0</v>
      </c>
      <c r="L142" s="11">
        <v>0</v>
      </c>
      <c r="M142" s="11">
        <v>840.65</v>
      </c>
      <c r="N142" s="17"/>
      <c r="O142" s="17"/>
      <c r="P142" s="17"/>
    </row>
    <row r="143" spans="1:16" x14ac:dyDescent="0.3">
      <c r="A143" s="2"/>
      <c r="B143" s="2"/>
      <c r="C143" s="52">
        <v>43223.28125</v>
      </c>
      <c r="D143" s="10">
        <v>308</v>
      </c>
      <c r="E143" s="10"/>
      <c r="F143" s="52">
        <v>43223</v>
      </c>
      <c r="G143" s="10" t="s">
        <v>12</v>
      </c>
      <c r="H143" s="11">
        <v>5087.88</v>
      </c>
      <c r="I143" s="11">
        <v>0</v>
      </c>
      <c r="J143" s="11">
        <v>5087.88</v>
      </c>
      <c r="K143" s="11">
        <v>0</v>
      </c>
      <c r="L143" s="11">
        <v>0</v>
      </c>
      <c r="M143" s="11">
        <v>5087.88</v>
      </c>
      <c r="N143" s="17"/>
      <c r="O143" s="17"/>
      <c r="P143" s="17"/>
    </row>
    <row r="144" spans="1:16" x14ac:dyDescent="0.3">
      <c r="A144" s="2"/>
      <c r="B144" s="2"/>
      <c r="C144" s="52">
        <v>43236.463888888888</v>
      </c>
      <c r="D144" s="10">
        <v>314</v>
      </c>
      <c r="E144" s="10"/>
      <c r="F144" s="52">
        <v>43236</v>
      </c>
      <c r="G144" s="10" t="s">
        <v>12</v>
      </c>
      <c r="H144" s="11">
        <v>8700</v>
      </c>
      <c r="I144" s="11">
        <v>0</v>
      </c>
      <c r="J144" s="11">
        <v>8700</v>
      </c>
      <c r="K144" s="11">
        <v>0</v>
      </c>
      <c r="L144" s="11">
        <v>0</v>
      </c>
      <c r="M144" s="11">
        <v>8700</v>
      </c>
      <c r="N144" s="17"/>
      <c r="O144" s="17"/>
      <c r="P144" s="17"/>
    </row>
    <row r="145" spans="1:17" x14ac:dyDescent="0.3">
      <c r="A145" s="2"/>
      <c r="B145" s="2"/>
      <c r="C145" s="52">
        <v>43255.390277777777</v>
      </c>
      <c r="D145" s="10">
        <v>336</v>
      </c>
      <c r="E145" s="10"/>
      <c r="F145" s="52">
        <v>43255</v>
      </c>
      <c r="G145" s="10" t="s">
        <v>12</v>
      </c>
      <c r="H145" s="11">
        <v>8700</v>
      </c>
      <c r="I145" s="11">
        <v>8700</v>
      </c>
      <c r="J145" s="11">
        <v>0</v>
      </c>
      <c r="K145" s="11">
        <v>0</v>
      </c>
      <c r="L145" s="11">
        <v>0</v>
      </c>
      <c r="M145" s="11">
        <v>8700</v>
      </c>
      <c r="N145" s="17"/>
      <c r="O145" s="17"/>
      <c r="P145" s="17"/>
    </row>
    <row r="146" spans="1:17" x14ac:dyDescent="0.3">
      <c r="A146" s="2"/>
      <c r="B146" s="2"/>
      <c r="C146" s="52">
        <v>43255.413194444445</v>
      </c>
      <c r="D146" s="10">
        <v>337</v>
      </c>
      <c r="E146" s="10"/>
      <c r="F146" s="52">
        <v>43255</v>
      </c>
      <c r="G146" s="10" t="s">
        <v>12</v>
      </c>
      <c r="H146" s="11">
        <v>5668.77</v>
      </c>
      <c r="I146" s="11">
        <v>5668.77</v>
      </c>
      <c r="J146" s="11">
        <v>0</v>
      </c>
      <c r="K146" s="11">
        <v>0</v>
      </c>
      <c r="L146" s="11">
        <v>0</v>
      </c>
      <c r="M146" s="11">
        <v>5668.77</v>
      </c>
      <c r="N146" s="17"/>
      <c r="O146" s="17"/>
      <c r="P146" s="17"/>
    </row>
    <row r="147" spans="1:17" x14ac:dyDescent="0.3">
      <c r="A147" s="2"/>
      <c r="B147" s="2"/>
      <c r="C147" s="52">
        <v>43264.461805555555</v>
      </c>
      <c r="D147" s="10">
        <v>340</v>
      </c>
      <c r="E147" s="10"/>
      <c r="F147" s="52">
        <v>43264</v>
      </c>
      <c r="G147" s="10" t="s">
        <v>12</v>
      </c>
      <c r="H147" s="11">
        <v>8700</v>
      </c>
      <c r="I147" s="11">
        <v>8700</v>
      </c>
      <c r="J147" s="11">
        <v>0</v>
      </c>
      <c r="K147" s="11">
        <v>0</v>
      </c>
      <c r="L147" s="11">
        <v>0</v>
      </c>
      <c r="M147" s="11">
        <v>8700</v>
      </c>
      <c r="N147" s="17"/>
      <c r="O147" s="17"/>
      <c r="P147" s="17"/>
    </row>
    <row r="148" spans="1:17" x14ac:dyDescent="0.3">
      <c r="A148" s="2"/>
      <c r="B148" s="2"/>
      <c r="C148" s="52">
        <v>43265.799305555556</v>
      </c>
      <c r="D148" s="10">
        <v>362</v>
      </c>
      <c r="E148" s="10"/>
      <c r="F148" s="52">
        <v>43265</v>
      </c>
      <c r="G148" s="10" t="s">
        <v>12</v>
      </c>
      <c r="H148" s="11">
        <v>833.69</v>
      </c>
      <c r="I148" s="11">
        <v>833.69</v>
      </c>
      <c r="J148" s="11">
        <v>0</v>
      </c>
      <c r="K148" s="11">
        <v>0</v>
      </c>
      <c r="L148" s="11">
        <v>0</v>
      </c>
      <c r="M148" s="11">
        <v>833.69</v>
      </c>
      <c r="N148" s="17"/>
      <c r="O148" s="17"/>
      <c r="P148" s="17"/>
    </row>
    <row r="149" spans="1:17" x14ac:dyDescent="0.3">
      <c r="A149" s="2"/>
      <c r="B149" s="2"/>
      <c r="C149" s="52">
        <v>43265.8</v>
      </c>
      <c r="D149" s="10">
        <v>363</v>
      </c>
      <c r="E149" s="10"/>
      <c r="F149" s="52">
        <v>43265</v>
      </c>
      <c r="G149" s="10" t="s">
        <v>12</v>
      </c>
      <c r="H149" s="11">
        <v>845.87</v>
      </c>
      <c r="I149" s="11">
        <v>845.87</v>
      </c>
      <c r="J149" s="11">
        <v>0</v>
      </c>
      <c r="K149" s="11">
        <v>0</v>
      </c>
      <c r="L149" s="11">
        <v>0</v>
      </c>
      <c r="M149" s="11">
        <v>845.87</v>
      </c>
      <c r="N149" s="17"/>
      <c r="O149" s="17"/>
      <c r="P149" s="17"/>
    </row>
    <row r="150" spans="1:17" x14ac:dyDescent="0.3">
      <c r="A150" s="2"/>
      <c r="B150" s="2"/>
      <c r="C150" s="52"/>
      <c r="D150" s="10"/>
      <c r="E150" s="10"/>
      <c r="F150" s="52"/>
      <c r="G150" s="10"/>
      <c r="H150" s="11"/>
      <c r="I150" s="15">
        <f t="shared" ref="I150:M150" si="18">SUM(I111:I149)</f>
        <v>24748.329999999998</v>
      </c>
      <c r="J150" s="15">
        <f t="shared" si="18"/>
        <v>24165.7</v>
      </c>
      <c r="K150" s="15">
        <f t="shared" si="18"/>
        <v>8700</v>
      </c>
      <c r="L150" s="15">
        <f t="shared" si="18"/>
        <v>205925.50000000006</v>
      </c>
      <c r="M150" s="15">
        <f t="shared" si="18"/>
        <v>263539.53000000003</v>
      </c>
      <c r="N150" s="25">
        <v>0.25</v>
      </c>
      <c r="O150" s="26">
        <v>0.3</v>
      </c>
      <c r="P150" s="27">
        <f>M150*N150*O150</f>
        <v>19765.464750000003</v>
      </c>
      <c r="Q150" s="2"/>
    </row>
    <row r="151" spans="1:17" x14ac:dyDescent="0.3">
      <c r="C151" s="53" t="s">
        <v>86</v>
      </c>
      <c r="D151" s="9"/>
      <c r="E151" s="9"/>
      <c r="F151" s="53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2"/>
    </row>
    <row r="152" spans="1:17" x14ac:dyDescent="0.3">
      <c r="A152" s="2"/>
      <c r="B152" s="2"/>
      <c r="C152" s="52">
        <v>43236.568055555559</v>
      </c>
      <c r="D152" s="10">
        <v>333</v>
      </c>
      <c r="E152" s="10"/>
      <c r="F152" s="52">
        <v>43236</v>
      </c>
      <c r="G152" s="10" t="s">
        <v>12</v>
      </c>
      <c r="H152" s="11">
        <v>23582.799999999999</v>
      </c>
      <c r="I152" s="11">
        <v>0</v>
      </c>
      <c r="J152" s="11">
        <v>23582.799999999999</v>
      </c>
      <c r="K152" s="11">
        <v>0</v>
      </c>
      <c r="L152" s="11">
        <v>0</v>
      </c>
      <c r="M152" s="11">
        <v>23582.799999999999</v>
      </c>
      <c r="N152" s="17"/>
      <c r="O152" s="17"/>
      <c r="P152" s="17"/>
    </row>
    <row r="153" spans="1:17" x14ac:dyDescent="0.3">
      <c r="A153" s="2"/>
      <c r="B153" s="2"/>
      <c r="C153" s="52">
        <v>43265.756249999999</v>
      </c>
      <c r="D153" s="10">
        <v>348</v>
      </c>
      <c r="E153" s="10"/>
      <c r="F153" s="52">
        <v>43265</v>
      </c>
      <c r="G153" s="10" t="s">
        <v>12</v>
      </c>
      <c r="H153" s="11">
        <v>34800</v>
      </c>
      <c r="I153" s="11">
        <v>34800</v>
      </c>
      <c r="J153" s="11">
        <v>0</v>
      </c>
      <c r="K153" s="11">
        <v>0</v>
      </c>
      <c r="L153" s="11">
        <v>0</v>
      </c>
      <c r="M153" s="11">
        <v>34800</v>
      </c>
      <c r="N153" s="17"/>
      <c r="O153" s="17"/>
      <c r="P153" s="17"/>
    </row>
    <row r="154" spans="1:17" x14ac:dyDescent="0.3">
      <c r="A154" s="2"/>
      <c r="B154" s="2"/>
      <c r="C154" s="52">
        <v>43265.76666666667</v>
      </c>
      <c r="D154" s="10">
        <v>360</v>
      </c>
      <c r="E154" s="10"/>
      <c r="F154" s="52">
        <v>43265</v>
      </c>
      <c r="G154" s="10" t="s">
        <v>12</v>
      </c>
      <c r="H154" s="11">
        <v>23582.799999999999</v>
      </c>
      <c r="I154" s="11">
        <v>23582.799999999999</v>
      </c>
      <c r="J154" s="11">
        <v>0</v>
      </c>
      <c r="K154" s="11">
        <v>0</v>
      </c>
      <c r="L154" s="11">
        <v>0</v>
      </c>
      <c r="M154" s="11">
        <v>23582.799999999999</v>
      </c>
      <c r="N154" s="17"/>
      <c r="O154" s="17"/>
      <c r="P154" s="17"/>
    </row>
    <row r="155" spans="1:17" x14ac:dyDescent="0.3">
      <c r="A155" s="2"/>
      <c r="B155" s="2"/>
      <c r="C155" s="52"/>
      <c r="D155" s="10"/>
      <c r="E155" s="10"/>
      <c r="F155" s="52"/>
      <c r="G155" s="10"/>
      <c r="H155" s="11"/>
      <c r="I155" s="15">
        <f t="shared" ref="I155:M155" si="19">SUM(I152:I154)</f>
        <v>58382.8</v>
      </c>
      <c r="J155" s="15">
        <f t="shared" si="19"/>
        <v>23582.799999999999</v>
      </c>
      <c r="K155" s="15">
        <f t="shared" si="19"/>
        <v>0</v>
      </c>
      <c r="L155" s="15">
        <f t="shared" si="19"/>
        <v>0</v>
      </c>
      <c r="M155" s="15">
        <f t="shared" si="19"/>
        <v>81965.600000000006</v>
      </c>
      <c r="N155" s="25">
        <v>0.05</v>
      </c>
      <c r="O155" s="26">
        <v>0.2</v>
      </c>
      <c r="P155" s="27">
        <f>M155*N155*O155</f>
        <v>819.65600000000018</v>
      </c>
      <c r="Q155" s="2"/>
    </row>
    <row r="156" spans="1:17" x14ac:dyDescent="0.3">
      <c r="C156" s="53" t="s">
        <v>87</v>
      </c>
      <c r="D156" s="9"/>
      <c r="E156" s="9"/>
      <c r="F156" s="53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2"/>
    </row>
    <row r="157" spans="1:17" x14ac:dyDescent="0.3">
      <c r="A157" s="2"/>
      <c r="B157" s="2"/>
      <c r="C157" s="52">
        <v>43206.34652777778</v>
      </c>
      <c r="D157" s="10">
        <v>290</v>
      </c>
      <c r="E157" s="10"/>
      <c r="F157" s="52">
        <v>43206</v>
      </c>
      <c r="G157" s="10" t="s">
        <v>12</v>
      </c>
      <c r="H157" s="11">
        <v>3364</v>
      </c>
      <c r="I157" s="11">
        <v>0</v>
      </c>
      <c r="J157" s="11">
        <v>0</v>
      </c>
      <c r="K157" s="11">
        <v>3364</v>
      </c>
      <c r="L157" s="11">
        <v>0</v>
      </c>
      <c r="M157" s="11">
        <v>3364</v>
      </c>
      <c r="N157" s="17"/>
      <c r="O157" s="17"/>
      <c r="P157" s="17"/>
    </row>
    <row r="158" spans="1:17" x14ac:dyDescent="0.3">
      <c r="A158" s="2"/>
      <c r="B158" s="2"/>
      <c r="C158" s="52">
        <v>43236.468055555553</v>
      </c>
      <c r="D158" s="10">
        <v>322</v>
      </c>
      <c r="E158" s="10"/>
      <c r="F158" s="52">
        <v>43236</v>
      </c>
      <c r="G158" s="10" t="s">
        <v>12</v>
      </c>
      <c r="H158" s="11">
        <v>3364</v>
      </c>
      <c r="I158" s="11">
        <v>0</v>
      </c>
      <c r="J158" s="11">
        <v>3364</v>
      </c>
      <c r="K158" s="11">
        <v>0</v>
      </c>
      <c r="L158" s="11">
        <v>0</v>
      </c>
      <c r="M158" s="11">
        <v>3364</v>
      </c>
      <c r="N158" s="17"/>
      <c r="O158" s="17"/>
      <c r="P158" s="17"/>
    </row>
    <row r="159" spans="1:17" x14ac:dyDescent="0.3">
      <c r="A159" s="2"/>
      <c r="B159" s="2"/>
      <c r="C159" s="52">
        <v>43265.757638888892</v>
      </c>
      <c r="D159" s="10">
        <v>349</v>
      </c>
      <c r="E159" s="10"/>
      <c r="F159" s="52">
        <v>43265</v>
      </c>
      <c r="G159" s="10" t="s">
        <v>12</v>
      </c>
      <c r="H159" s="11">
        <v>3364</v>
      </c>
      <c r="I159" s="11">
        <v>3364</v>
      </c>
      <c r="J159" s="11">
        <v>0</v>
      </c>
      <c r="K159" s="11">
        <v>0</v>
      </c>
      <c r="L159" s="11">
        <v>0</v>
      </c>
      <c r="M159" s="11">
        <v>3364</v>
      </c>
      <c r="N159" s="17"/>
      <c r="O159" s="17"/>
      <c r="P159" s="17"/>
    </row>
    <row r="160" spans="1:17" x14ac:dyDescent="0.3">
      <c r="A160" s="2"/>
      <c r="B160" s="2"/>
      <c r="C160" s="52"/>
      <c r="D160" s="10"/>
      <c r="E160" s="10"/>
      <c r="F160" s="52"/>
      <c r="G160" s="10"/>
      <c r="H160" s="11"/>
      <c r="I160" s="15">
        <f t="shared" ref="I160:M160" si="20">SUM(I157:I159)</f>
        <v>3364</v>
      </c>
      <c r="J160" s="15">
        <f t="shared" si="20"/>
        <v>3364</v>
      </c>
      <c r="K160" s="15">
        <f t="shared" si="20"/>
        <v>3364</v>
      </c>
      <c r="L160" s="15">
        <f t="shared" si="20"/>
        <v>0</v>
      </c>
      <c r="M160" s="15">
        <f t="shared" si="20"/>
        <v>10092</v>
      </c>
      <c r="N160" s="25">
        <v>0.05</v>
      </c>
      <c r="O160" s="26">
        <v>0.2</v>
      </c>
      <c r="P160" s="27">
        <f>M160*N160*O160</f>
        <v>100.92000000000002</v>
      </c>
      <c r="Q160" s="2"/>
    </row>
    <row r="161" spans="1:17" x14ac:dyDescent="0.3">
      <c r="C161" s="53" t="s">
        <v>88</v>
      </c>
      <c r="D161" s="9"/>
      <c r="E161" s="9"/>
      <c r="F161" s="53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2"/>
    </row>
    <row r="162" spans="1:17" x14ac:dyDescent="0.3">
      <c r="A162" s="2"/>
      <c r="B162" s="2"/>
      <c r="C162" s="52">
        <v>43265.765277777777</v>
      </c>
      <c r="D162" s="10">
        <v>359</v>
      </c>
      <c r="E162" s="10"/>
      <c r="F162" s="52">
        <v>43265</v>
      </c>
      <c r="G162" s="10" t="s">
        <v>12</v>
      </c>
      <c r="H162" s="11">
        <v>2320</v>
      </c>
      <c r="I162" s="11">
        <v>2320</v>
      </c>
      <c r="J162" s="11">
        <v>0</v>
      </c>
      <c r="K162" s="11">
        <v>0</v>
      </c>
      <c r="L162" s="11">
        <v>0</v>
      </c>
      <c r="M162" s="11">
        <v>2320</v>
      </c>
      <c r="N162" s="17"/>
      <c r="O162" s="17"/>
      <c r="P162" s="17"/>
    </row>
    <row r="163" spans="1:17" x14ac:dyDescent="0.3">
      <c r="A163" s="2"/>
      <c r="B163" s="2"/>
      <c r="C163" s="52"/>
      <c r="D163" s="10"/>
      <c r="E163" s="10"/>
      <c r="F163" s="52"/>
      <c r="G163" s="10"/>
      <c r="H163" s="11"/>
      <c r="I163" s="15">
        <f t="shared" ref="I163:M163" si="21">I162</f>
        <v>2320</v>
      </c>
      <c r="J163" s="15">
        <f t="shared" si="21"/>
        <v>0</v>
      </c>
      <c r="K163" s="15">
        <f t="shared" si="21"/>
        <v>0</v>
      </c>
      <c r="L163" s="15">
        <f t="shared" si="21"/>
        <v>0</v>
      </c>
      <c r="M163" s="15">
        <f t="shared" si="21"/>
        <v>2320</v>
      </c>
      <c r="N163" s="25">
        <v>0</v>
      </c>
      <c r="O163" s="26">
        <v>0</v>
      </c>
      <c r="P163" s="27">
        <f>M163*N163*O163</f>
        <v>0</v>
      </c>
      <c r="Q163" s="2"/>
    </row>
    <row r="164" spans="1:17" x14ac:dyDescent="0.3">
      <c r="C164" s="53" t="s">
        <v>89</v>
      </c>
      <c r="D164" s="9"/>
      <c r="E164" s="9"/>
      <c r="F164" s="53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2"/>
    </row>
    <row r="165" spans="1:17" x14ac:dyDescent="0.3">
      <c r="A165" s="2"/>
      <c r="B165" s="2"/>
      <c r="C165" s="52">
        <v>42479.330555555556</v>
      </c>
      <c r="D165" s="10" t="s">
        <v>58</v>
      </c>
      <c r="E165" s="10"/>
      <c r="F165" s="52">
        <v>42479.248379629629</v>
      </c>
      <c r="G165" s="10" t="s">
        <v>12</v>
      </c>
      <c r="H165" s="11">
        <v>11600</v>
      </c>
      <c r="I165" s="11">
        <v>0</v>
      </c>
      <c r="J165" s="11">
        <v>0</v>
      </c>
      <c r="K165" s="11">
        <v>0</v>
      </c>
      <c r="L165" s="11">
        <v>170</v>
      </c>
      <c r="M165" s="11">
        <v>170</v>
      </c>
      <c r="N165" s="17"/>
      <c r="O165" s="17"/>
      <c r="P165" s="17"/>
    </row>
    <row r="166" spans="1:17" x14ac:dyDescent="0.3">
      <c r="A166" s="2"/>
      <c r="B166" s="2"/>
      <c r="C166" s="52">
        <v>42660.347916666666</v>
      </c>
      <c r="D166" s="10" t="s">
        <v>59</v>
      </c>
      <c r="E166" s="10"/>
      <c r="F166" s="52">
        <v>42660.551481481481</v>
      </c>
      <c r="G166" s="10" t="s">
        <v>12</v>
      </c>
      <c r="H166" s="11">
        <v>2900</v>
      </c>
      <c r="I166" s="11">
        <v>0</v>
      </c>
      <c r="J166" s="11">
        <v>0</v>
      </c>
      <c r="K166" s="11">
        <v>0</v>
      </c>
      <c r="L166" s="11">
        <v>350</v>
      </c>
      <c r="M166" s="11">
        <v>350</v>
      </c>
      <c r="N166" s="17"/>
      <c r="O166" s="17"/>
      <c r="P166" s="17"/>
    </row>
    <row r="167" spans="1:17" x14ac:dyDescent="0.3">
      <c r="A167" s="2"/>
      <c r="B167" s="2"/>
      <c r="C167" s="52">
        <v>42810.511805555558</v>
      </c>
      <c r="D167" s="10" t="s">
        <v>60</v>
      </c>
      <c r="E167" s="10"/>
      <c r="F167" s="52">
        <v>42810.599756944444</v>
      </c>
      <c r="G167" s="10" t="s">
        <v>12</v>
      </c>
      <c r="H167" s="11">
        <v>2900</v>
      </c>
      <c r="I167" s="11">
        <v>0</v>
      </c>
      <c r="J167" s="11">
        <v>0</v>
      </c>
      <c r="K167" s="11">
        <v>0</v>
      </c>
      <c r="L167" s="11">
        <v>400</v>
      </c>
      <c r="M167" s="11">
        <v>400</v>
      </c>
      <c r="N167" s="17"/>
      <c r="O167" s="17"/>
      <c r="P167" s="17"/>
    </row>
    <row r="168" spans="1:17" x14ac:dyDescent="0.3">
      <c r="A168" s="2"/>
      <c r="B168" s="2"/>
      <c r="C168" s="52">
        <v>42837.740277777775</v>
      </c>
      <c r="D168" s="10">
        <v>13</v>
      </c>
      <c r="E168" s="10"/>
      <c r="F168" s="52">
        <v>42837</v>
      </c>
      <c r="G168" s="10" t="s">
        <v>12</v>
      </c>
      <c r="H168" s="11">
        <v>2900</v>
      </c>
      <c r="I168" s="11">
        <v>0</v>
      </c>
      <c r="J168" s="11">
        <v>0</v>
      </c>
      <c r="K168" s="11">
        <v>0</v>
      </c>
      <c r="L168" s="11">
        <v>400</v>
      </c>
      <c r="M168" s="11">
        <v>400</v>
      </c>
      <c r="N168" s="17"/>
      <c r="O168" s="17"/>
      <c r="P168" s="17"/>
    </row>
    <row r="169" spans="1:17" x14ac:dyDescent="0.3">
      <c r="A169" s="2"/>
      <c r="B169" s="2"/>
      <c r="C169" s="52">
        <v>42866.640972222223</v>
      </c>
      <c r="D169" s="10">
        <v>37</v>
      </c>
      <c r="E169" s="10"/>
      <c r="F169" s="52">
        <v>42866</v>
      </c>
      <c r="G169" s="10" t="s">
        <v>12</v>
      </c>
      <c r="H169" s="11">
        <v>2900</v>
      </c>
      <c r="I169" s="11">
        <v>0</v>
      </c>
      <c r="J169" s="11">
        <v>0</v>
      </c>
      <c r="K169" s="11">
        <v>0</v>
      </c>
      <c r="L169" s="11">
        <v>2900</v>
      </c>
      <c r="M169" s="11">
        <v>2900</v>
      </c>
      <c r="N169" s="17"/>
      <c r="O169" s="17"/>
      <c r="P169" s="17"/>
    </row>
    <row r="170" spans="1:17" x14ac:dyDescent="0.3">
      <c r="A170" s="2"/>
      <c r="B170" s="2"/>
      <c r="C170" s="52"/>
      <c r="D170" s="10"/>
      <c r="E170" s="10"/>
      <c r="F170" s="52"/>
      <c r="G170" s="10"/>
      <c r="H170" s="11"/>
      <c r="I170" s="15">
        <f t="shared" ref="I170:M170" si="22">SUM(I165:I169)</f>
        <v>0</v>
      </c>
      <c r="J170" s="15">
        <f t="shared" si="22"/>
        <v>0</v>
      </c>
      <c r="K170" s="15">
        <f t="shared" si="22"/>
        <v>0</v>
      </c>
      <c r="L170" s="15">
        <f t="shared" si="22"/>
        <v>4220</v>
      </c>
      <c r="M170" s="15">
        <f t="shared" si="22"/>
        <v>4220</v>
      </c>
      <c r="N170" s="25">
        <v>0.6</v>
      </c>
      <c r="O170" s="26">
        <v>0.7</v>
      </c>
      <c r="P170" s="27">
        <f>M170*N170*O170</f>
        <v>1772.3999999999999</v>
      </c>
      <c r="Q170" s="2"/>
    </row>
    <row r="171" spans="1:17" x14ac:dyDescent="0.3">
      <c r="C171" s="53" t="s">
        <v>90</v>
      </c>
      <c r="D171" s="9"/>
      <c r="E171" s="9"/>
      <c r="F171" s="53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2"/>
    </row>
    <row r="172" spans="1:17" x14ac:dyDescent="0.3">
      <c r="A172" s="2"/>
      <c r="B172" s="2"/>
      <c r="C172" s="52">
        <v>42810.511805555558</v>
      </c>
      <c r="D172" s="10" t="s">
        <v>61</v>
      </c>
      <c r="E172" s="10"/>
      <c r="F172" s="52">
        <v>42810.60083333333</v>
      </c>
      <c r="G172" s="10" t="s">
        <v>12</v>
      </c>
      <c r="H172" s="11">
        <v>23200</v>
      </c>
      <c r="I172" s="11">
        <v>0</v>
      </c>
      <c r="J172" s="11">
        <v>0</v>
      </c>
      <c r="K172" s="11">
        <v>0</v>
      </c>
      <c r="L172" s="11">
        <v>23200</v>
      </c>
      <c r="M172" s="11">
        <v>23200</v>
      </c>
      <c r="N172" s="17"/>
      <c r="O172" s="17"/>
      <c r="P172" s="17"/>
    </row>
    <row r="173" spans="1:17" x14ac:dyDescent="0.3">
      <c r="A173" s="2"/>
      <c r="B173" s="2"/>
      <c r="C173" s="52"/>
      <c r="D173" s="10"/>
      <c r="E173" s="10"/>
      <c r="F173" s="52"/>
      <c r="G173" s="10"/>
      <c r="H173" s="11"/>
      <c r="I173" s="15">
        <f t="shared" ref="I173:M173" si="23">I172</f>
        <v>0</v>
      </c>
      <c r="J173" s="15">
        <f t="shared" si="23"/>
        <v>0</v>
      </c>
      <c r="K173" s="15">
        <f t="shared" si="23"/>
        <v>0</v>
      </c>
      <c r="L173" s="15">
        <f t="shared" si="23"/>
        <v>23200</v>
      </c>
      <c r="M173" s="15">
        <f t="shared" si="23"/>
        <v>23200</v>
      </c>
      <c r="N173" s="25">
        <v>0.5</v>
      </c>
      <c r="O173" s="26">
        <v>1</v>
      </c>
      <c r="P173" s="27">
        <f>M173*N173*O173</f>
        <v>11600</v>
      </c>
      <c r="Q173" s="2"/>
    </row>
    <row r="174" spans="1:17" x14ac:dyDescent="0.3">
      <c r="C174" s="53" t="s">
        <v>91</v>
      </c>
      <c r="D174" s="9"/>
      <c r="E174" s="9"/>
      <c r="F174" s="53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2"/>
    </row>
    <row r="175" spans="1:17" x14ac:dyDescent="0.3">
      <c r="A175" s="2"/>
      <c r="B175" s="2"/>
      <c r="C175" s="52">
        <v>42739.521527777775</v>
      </c>
      <c r="D175" s="10">
        <v>2</v>
      </c>
      <c r="E175" s="10"/>
      <c r="F175" s="52">
        <v>42739.710740740738</v>
      </c>
      <c r="G175" s="10" t="s">
        <v>12</v>
      </c>
      <c r="H175" s="11">
        <v>1</v>
      </c>
      <c r="I175" s="11">
        <v>0</v>
      </c>
      <c r="J175" s="11">
        <v>0</v>
      </c>
      <c r="K175" s="11">
        <v>0</v>
      </c>
      <c r="L175" s="11">
        <v>1</v>
      </c>
      <c r="M175" s="11">
        <v>1</v>
      </c>
      <c r="N175" s="17"/>
      <c r="O175" s="17"/>
      <c r="P175" s="17"/>
    </row>
    <row r="176" spans="1:17" x14ac:dyDescent="0.3">
      <c r="A176" s="2"/>
      <c r="B176" s="2"/>
      <c r="C176" s="52">
        <v>43206.349305555559</v>
      </c>
      <c r="D176" s="10">
        <v>296</v>
      </c>
      <c r="E176" s="10"/>
      <c r="F176" s="52">
        <v>43206</v>
      </c>
      <c r="G176" s="10" t="s">
        <v>12</v>
      </c>
      <c r="H176" s="11">
        <v>2900</v>
      </c>
      <c r="I176" s="11">
        <v>0</v>
      </c>
      <c r="J176" s="11">
        <v>0</v>
      </c>
      <c r="K176" s="11">
        <v>2900</v>
      </c>
      <c r="L176" s="11">
        <v>0</v>
      </c>
      <c r="M176" s="11">
        <v>2900</v>
      </c>
      <c r="N176" s="17"/>
      <c r="O176" s="17"/>
      <c r="P176" s="17"/>
    </row>
    <row r="177" spans="1:17" x14ac:dyDescent="0.3">
      <c r="A177" s="2"/>
      <c r="B177" s="2"/>
      <c r="C177" s="52">
        <v>43236.470138888886</v>
      </c>
      <c r="D177" s="10">
        <v>328</v>
      </c>
      <c r="E177" s="10"/>
      <c r="F177" s="52">
        <v>43236</v>
      </c>
      <c r="G177" s="10" t="s">
        <v>12</v>
      </c>
      <c r="H177" s="11">
        <v>2900</v>
      </c>
      <c r="I177" s="11">
        <v>0</v>
      </c>
      <c r="J177" s="11">
        <v>2900</v>
      </c>
      <c r="K177" s="11">
        <v>0</v>
      </c>
      <c r="L177" s="11">
        <v>0</v>
      </c>
      <c r="M177" s="11">
        <v>2900</v>
      </c>
      <c r="N177" s="17"/>
      <c r="O177" s="17"/>
      <c r="P177" s="17"/>
    </row>
    <row r="178" spans="1:17" x14ac:dyDescent="0.3">
      <c r="A178" s="2"/>
      <c r="B178" s="2"/>
      <c r="C178" s="52">
        <v>43265.760416666664</v>
      </c>
      <c r="D178" s="10">
        <v>355</v>
      </c>
      <c r="E178" s="10"/>
      <c r="F178" s="52">
        <v>43265</v>
      </c>
      <c r="G178" s="10" t="s">
        <v>12</v>
      </c>
      <c r="H178" s="11">
        <v>2900</v>
      </c>
      <c r="I178" s="11">
        <v>2900</v>
      </c>
      <c r="J178" s="11">
        <v>0</v>
      </c>
      <c r="K178" s="11">
        <v>0</v>
      </c>
      <c r="L178" s="11">
        <v>0</v>
      </c>
      <c r="M178" s="11">
        <v>2900</v>
      </c>
      <c r="N178" s="17"/>
      <c r="O178" s="17"/>
      <c r="P178" s="17"/>
    </row>
    <row r="179" spans="1:17" x14ac:dyDescent="0.3">
      <c r="A179" s="2"/>
      <c r="B179" s="2"/>
      <c r="C179" s="52"/>
      <c r="D179" s="10"/>
      <c r="E179" s="10"/>
      <c r="F179" s="52"/>
      <c r="G179" s="10"/>
      <c r="H179" s="11"/>
      <c r="I179" s="15">
        <f t="shared" ref="I179:M179" si="24">SUM(I175:I178)</f>
        <v>2900</v>
      </c>
      <c r="J179" s="15">
        <f t="shared" si="24"/>
        <v>2900</v>
      </c>
      <c r="K179" s="15">
        <f t="shared" si="24"/>
        <v>2900</v>
      </c>
      <c r="L179" s="15">
        <f t="shared" si="24"/>
        <v>1</v>
      </c>
      <c r="M179" s="15">
        <f t="shared" si="24"/>
        <v>8701</v>
      </c>
      <c r="N179" s="25">
        <v>0.2</v>
      </c>
      <c r="O179" s="26">
        <v>0.5</v>
      </c>
      <c r="P179" s="27">
        <f>M179*N179*O179</f>
        <v>870.1</v>
      </c>
      <c r="Q179" s="2"/>
    </row>
    <row r="180" spans="1:17" x14ac:dyDescent="0.3">
      <c r="C180" s="53" t="s">
        <v>92</v>
      </c>
      <c r="D180" s="9"/>
      <c r="E180" s="9"/>
      <c r="F180" s="53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2"/>
    </row>
    <row r="181" spans="1:17" x14ac:dyDescent="0.3">
      <c r="A181" s="2"/>
      <c r="B181" s="2"/>
      <c r="C181" s="52">
        <v>42866.671527777777</v>
      </c>
      <c r="D181" s="10">
        <v>39</v>
      </c>
      <c r="E181" s="10"/>
      <c r="F181" s="52">
        <v>42866</v>
      </c>
      <c r="G181" s="10" t="s">
        <v>12</v>
      </c>
      <c r="H181" s="11">
        <v>20764</v>
      </c>
      <c r="I181" s="11">
        <v>0</v>
      </c>
      <c r="J181" s="11">
        <v>0</v>
      </c>
      <c r="K181" s="11">
        <v>0</v>
      </c>
      <c r="L181" s="11">
        <v>20764</v>
      </c>
      <c r="M181" s="11">
        <v>20764</v>
      </c>
      <c r="N181" s="17"/>
      <c r="O181" s="17"/>
      <c r="P181" s="17"/>
    </row>
    <row r="182" spans="1:17" x14ac:dyDescent="0.3">
      <c r="A182" s="2"/>
      <c r="B182" s="2"/>
      <c r="C182" s="52">
        <v>43265.758333333331</v>
      </c>
      <c r="D182" s="10">
        <v>350</v>
      </c>
      <c r="E182" s="10"/>
      <c r="F182" s="52">
        <v>43265</v>
      </c>
      <c r="G182" s="10" t="s">
        <v>12</v>
      </c>
      <c r="H182" s="11">
        <v>20764</v>
      </c>
      <c r="I182" s="11">
        <v>20764</v>
      </c>
      <c r="J182" s="11">
        <v>0</v>
      </c>
      <c r="K182" s="11">
        <v>0</v>
      </c>
      <c r="L182" s="11">
        <v>0</v>
      </c>
      <c r="M182" s="11">
        <v>20764</v>
      </c>
      <c r="N182" s="17"/>
      <c r="O182" s="17"/>
      <c r="P182" s="17"/>
    </row>
    <row r="183" spans="1:17" x14ac:dyDescent="0.3">
      <c r="A183" s="2"/>
      <c r="B183" s="2"/>
      <c r="C183" s="52"/>
      <c r="D183" s="10"/>
      <c r="E183" s="10"/>
      <c r="F183" s="52"/>
      <c r="G183" s="10"/>
      <c r="H183" s="11"/>
      <c r="I183" s="15">
        <f t="shared" ref="I183:M183" si="25">SUM(I181:I182)</f>
        <v>20764</v>
      </c>
      <c r="J183" s="15">
        <f t="shared" si="25"/>
        <v>0</v>
      </c>
      <c r="K183" s="15">
        <f t="shared" si="25"/>
        <v>0</v>
      </c>
      <c r="L183" s="15">
        <f t="shared" si="25"/>
        <v>20764</v>
      </c>
      <c r="M183" s="15">
        <f t="shared" si="25"/>
        <v>41528</v>
      </c>
      <c r="N183" s="25">
        <v>0.5</v>
      </c>
      <c r="O183" s="26">
        <v>0.5</v>
      </c>
      <c r="P183" s="27">
        <f>M183*N183*O183</f>
        <v>10382</v>
      </c>
      <c r="Q183" s="2"/>
    </row>
    <row r="184" spans="1:17" x14ac:dyDescent="0.3">
      <c r="C184" s="53" t="s">
        <v>93</v>
      </c>
      <c r="D184" s="9"/>
      <c r="E184" s="9"/>
      <c r="F184" s="53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2"/>
    </row>
    <row r="185" spans="1:17" x14ac:dyDescent="0.3">
      <c r="A185" s="2"/>
      <c r="B185" s="2"/>
      <c r="C185" s="52">
        <v>42627.348611111112</v>
      </c>
      <c r="D185" s="10" t="s">
        <v>62</v>
      </c>
      <c r="E185" s="10"/>
      <c r="F185" s="52">
        <v>42627.43408564815</v>
      </c>
      <c r="G185" s="10" t="s">
        <v>12</v>
      </c>
      <c r="H185" s="11">
        <v>1856</v>
      </c>
      <c r="I185" s="11">
        <v>0</v>
      </c>
      <c r="J185" s="11">
        <v>0</v>
      </c>
      <c r="K185" s="11">
        <v>0</v>
      </c>
      <c r="L185" s="11">
        <v>1856</v>
      </c>
      <c r="M185" s="11">
        <v>1856</v>
      </c>
      <c r="N185" s="17"/>
      <c r="O185" s="17"/>
      <c r="P185" s="17"/>
    </row>
    <row r="186" spans="1:17" x14ac:dyDescent="0.3">
      <c r="A186" s="2"/>
      <c r="B186" s="2"/>
      <c r="C186" s="52">
        <v>42751.347916666666</v>
      </c>
      <c r="D186" s="10" t="s">
        <v>63</v>
      </c>
      <c r="E186" s="10"/>
      <c r="F186" s="52">
        <v>42751.409409722219</v>
      </c>
      <c r="G186" s="10" t="s">
        <v>12</v>
      </c>
      <c r="H186" s="11">
        <v>1856</v>
      </c>
      <c r="I186" s="11">
        <v>0</v>
      </c>
      <c r="J186" s="11">
        <v>0</v>
      </c>
      <c r="K186" s="11">
        <v>0</v>
      </c>
      <c r="L186" s="11">
        <v>1856</v>
      </c>
      <c r="M186" s="11">
        <v>1856</v>
      </c>
      <c r="N186" s="17"/>
      <c r="O186" s="17"/>
      <c r="P186" s="17"/>
    </row>
    <row r="187" spans="1:17" x14ac:dyDescent="0.3">
      <c r="A187" s="2"/>
      <c r="B187" s="2"/>
      <c r="C187" s="52"/>
      <c r="D187" s="10"/>
      <c r="E187" s="10"/>
      <c r="F187" s="52"/>
      <c r="G187" s="10"/>
      <c r="H187" s="11"/>
      <c r="I187" s="15">
        <f t="shared" ref="I187:M187" si="26">SUM(I185:I186)</f>
        <v>0</v>
      </c>
      <c r="J187" s="15">
        <f t="shared" si="26"/>
        <v>0</v>
      </c>
      <c r="K187" s="15">
        <f t="shared" si="26"/>
        <v>0</v>
      </c>
      <c r="L187" s="15">
        <f t="shared" si="26"/>
        <v>3712</v>
      </c>
      <c r="M187" s="15">
        <f t="shared" si="26"/>
        <v>3712</v>
      </c>
      <c r="N187" s="25">
        <v>0.5</v>
      </c>
      <c r="O187" s="26">
        <v>0.8</v>
      </c>
      <c r="P187" s="27">
        <f>M187*N187*O187</f>
        <v>1484.8000000000002</v>
      </c>
      <c r="Q187" s="2"/>
    </row>
    <row r="188" spans="1:17" x14ac:dyDescent="0.3">
      <c r="C188" s="53" t="s">
        <v>94</v>
      </c>
      <c r="D188" s="9"/>
      <c r="E188" s="9"/>
      <c r="F188" s="53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2"/>
    </row>
    <row r="189" spans="1:17" x14ac:dyDescent="0.3">
      <c r="A189" s="2"/>
      <c r="B189" s="2"/>
      <c r="C189" s="52">
        <v>43229.668055555558</v>
      </c>
      <c r="D189" s="10">
        <v>310</v>
      </c>
      <c r="E189" s="10"/>
      <c r="F189" s="52">
        <v>43229</v>
      </c>
      <c r="G189" s="10" t="s">
        <v>12</v>
      </c>
      <c r="H189" s="11">
        <v>10000</v>
      </c>
      <c r="I189" s="11">
        <v>0</v>
      </c>
      <c r="J189" s="11">
        <v>10000</v>
      </c>
      <c r="K189" s="11">
        <v>0</v>
      </c>
      <c r="L189" s="11">
        <v>0</v>
      </c>
      <c r="M189" s="11">
        <v>10000</v>
      </c>
      <c r="N189" s="17"/>
      <c r="O189" s="17"/>
      <c r="P189" s="17"/>
    </row>
    <row r="190" spans="1:17" x14ac:dyDescent="0.3">
      <c r="A190" s="2"/>
      <c r="B190" s="2"/>
      <c r="C190" s="52">
        <v>43229.804155092592</v>
      </c>
      <c r="D190" s="10">
        <v>309</v>
      </c>
      <c r="E190" s="10"/>
      <c r="F190" s="52">
        <v>43229.599999999999</v>
      </c>
      <c r="G190" s="10" t="s">
        <v>12</v>
      </c>
      <c r="H190" s="11">
        <v>10000</v>
      </c>
      <c r="I190" s="11">
        <v>0</v>
      </c>
      <c r="J190" s="11">
        <v>10000</v>
      </c>
      <c r="K190" s="11">
        <v>0</v>
      </c>
      <c r="L190" s="11">
        <v>0</v>
      </c>
      <c r="M190" s="11">
        <v>10000</v>
      </c>
      <c r="N190" s="17"/>
      <c r="O190" s="17"/>
      <c r="P190" s="17"/>
    </row>
    <row r="191" spans="1:17" x14ac:dyDescent="0.3">
      <c r="A191" s="2"/>
      <c r="B191" s="2"/>
      <c r="C191" s="52"/>
      <c r="D191" s="10"/>
      <c r="E191" s="10"/>
      <c r="F191" s="52"/>
      <c r="G191" s="10"/>
      <c r="H191" s="11"/>
      <c r="I191" s="15">
        <f t="shared" ref="I191:M191" si="27">SUM(I189:I190)</f>
        <v>0</v>
      </c>
      <c r="J191" s="15">
        <f t="shared" si="27"/>
        <v>20000</v>
      </c>
      <c r="K191" s="15">
        <f t="shared" si="27"/>
        <v>0</v>
      </c>
      <c r="L191" s="15">
        <f t="shared" si="27"/>
        <v>0</v>
      </c>
      <c r="M191" s="15">
        <f t="shared" si="27"/>
        <v>20000</v>
      </c>
      <c r="N191" s="25">
        <v>0</v>
      </c>
      <c r="O191" s="26">
        <v>0</v>
      </c>
      <c r="P191" s="27">
        <f>M191*N191*O191</f>
        <v>0</v>
      </c>
      <c r="Q191" s="2"/>
    </row>
    <row r="192" spans="1:17" x14ac:dyDescent="0.3">
      <c r="C192" s="53" t="s">
        <v>94</v>
      </c>
      <c r="D192" s="9"/>
      <c r="E192" s="9"/>
      <c r="F192" s="53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2"/>
    </row>
    <row r="193" spans="1:17" x14ac:dyDescent="0.3">
      <c r="A193" s="2"/>
      <c r="B193" s="2"/>
      <c r="C193" s="52">
        <v>42718.347916666666</v>
      </c>
      <c r="D193" s="10" t="s">
        <v>64</v>
      </c>
      <c r="E193" s="10"/>
      <c r="F193" s="52">
        <v>42718.714386574073</v>
      </c>
      <c r="G193" s="10" t="s">
        <v>12</v>
      </c>
      <c r="H193" s="11">
        <v>3944</v>
      </c>
      <c r="I193" s="11">
        <v>0</v>
      </c>
      <c r="J193" s="11">
        <v>0</v>
      </c>
      <c r="K193" s="11">
        <v>0</v>
      </c>
      <c r="L193" s="11">
        <v>3944</v>
      </c>
      <c r="M193" s="11">
        <v>3944</v>
      </c>
      <c r="N193" s="17"/>
      <c r="O193" s="17"/>
      <c r="P193" s="17"/>
    </row>
    <row r="194" spans="1:17" x14ac:dyDescent="0.3">
      <c r="A194" s="2"/>
      <c r="B194" s="2"/>
      <c r="C194" s="52">
        <v>42781.348611111112</v>
      </c>
      <c r="D194" s="10" t="s">
        <v>65</v>
      </c>
      <c r="E194" s="10"/>
      <c r="F194" s="52">
        <v>42781.496574074074</v>
      </c>
      <c r="G194" s="10" t="s">
        <v>12</v>
      </c>
      <c r="H194" s="11">
        <v>3944</v>
      </c>
      <c r="I194" s="11">
        <v>0</v>
      </c>
      <c r="J194" s="11">
        <v>0</v>
      </c>
      <c r="K194" s="11">
        <v>0</v>
      </c>
      <c r="L194" s="11">
        <v>3944</v>
      </c>
      <c r="M194" s="11">
        <v>3944</v>
      </c>
      <c r="N194" s="17"/>
      <c r="O194" s="17"/>
      <c r="P194" s="17"/>
    </row>
    <row r="195" spans="1:17" x14ac:dyDescent="0.3">
      <c r="A195" s="2"/>
      <c r="B195" s="2"/>
      <c r="C195" s="52"/>
      <c r="D195" s="10"/>
      <c r="E195" s="10"/>
      <c r="F195" s="52"/>
      <c r="G195" s="10"/>
      <c r="H195" s="11"/>
      <c r="I195" s="15">
        <f t="shared" ref="I195:M195" si="28">SUM(I193:I194)</f>
        <v>0</v>
      </c>
      <c r="J195" s="15">
        <f t="shared" si="28"/>
        <v>0</v>
      </c>
      <c r="K195" s="15">
        <f t="shared" si="28"/>
        <v>0</v>
      </c>
      <c r="L195" s="15">
        <f t="shared" si="28"/>
        <v>7888</v>
      </c>
      <c r="M195" s="15">
        <f t="shared" si="28"/>
        <v>7888</v>
      </c>
      <c r="N195" s="25">
        <v>0.5</v>
      </c>
      <c r="O195" s="26">
        <v>0.8</v>
      </c>
      <c r="P195" s="27">
        <f>M195*N195*O195</f>
        <v>3155.2000000000003</v>
      </c>
      <c r="Q195" s="2"/>
    </row>
    <row r="196" spans="1:17" x14ac:dyDescent="0.3">
      <c r="C196" s="53" t="s">
        <v>95</v>
      </c>
      <c r="D196" s="9"/>
      <c r="E196" s="9"/>
      <c r="F196" s="53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2"/>
    </row>
    <row r="197" spans="1:17" x14ac:dyDescent="0.3">
      <c r="A197" s="2"/>
      <c r="B197" s="2"/>
      <c r="C197" s="52">
        <v>43265.447222222225</v>
      </c>
      <c r="D197" s="10">
        <v>341</v>
      </c>
      <c r="E197" s="10"/>
      <c r="F197" s="52">
        <v>43265</v>
      </c>
      <c r="G197" s="10" t="s">
        <v>12</v>
      </c>
      <c r="H197" s="11">
        <v>22000</v>
      </c>
      <c r="I197" s="11">
        <v>22000</v>
      </c>
      <c r="J197" s="11">
        <v>0</v>
      </c>
      <c r="K197" s="11">
        <v>0</v>
      </c>
      <c r="L197" s="11">
        <v>0</v>
      </c>
      <c r="M197" s="11">
        <v>22000</v>
      </c>
      <c r="N197" s="17"/>
      <c r="O197" s="17"/>
      <c r="P197" s="17"/>
    </row>
    <row r="198" spans="1:17" x14ac:dyDescent="0.3">
      <c r="A198" s="2"/>
      <c r="B198" s="2"/>
      <c r="C198" s="52"/>
      <c r="D198" s="10"/>
      <c r="E198" s="10"/>
      <c r="F198" s="52"/>
      <c r="G198" s="10"/>
      <c r="H198" s="11"/>
      <c r="I198" s="15">
        <f t="shared" ref="I198:M198" si="29">I197</f>
        <v>22000</v>
      </c>
      <c r="J198" s="15">
        <f t="shared" si="29"/>
        <v>0</v>
      </c>
      <c r="K198" s="15">
        <f t="shared" si="29"/>
        <v>0</v>
      </c>
      <c r="L198" s="15">
        <f t="shared" si="29"/>
        <v>0</v>
      </c>
      <c r="M198" s="15">
        <f t="shared" si="29"/>
        <v>22000</v>
      </c>
      <c r="N198" s="25">
        <v>0</v>
      </c>
      <c r="O198" s="26">
        <v>0</v>
      </c>
      <c r="P198" s="27">
        <f>M198*N198*O198</f>
        <v>0</v>
      </c>
      <c r="Q198" s="2"/>
    </row>
    <row r="199" spans="1:17" x14ac:dyDescent="0.3">
      <c r="C199" s="53" t="s">
        <v>96</v>
      </c>
      <c r="D199" s="9"/>
      <c r="E199" s="9"/>
      <c r="F199" s="53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2"/>
    </row>
    <row r="200" spans="1:17" x14ac:dyDescent="0.3">
      <c r="A200" s="2"/>
      <c r="B200" s="2"/>
      <c r="C200" s="52">
        <v>43236.46875</v>
      </c>
      <c r="D200" s="10">
        <v>324</v>
      </c>
      <c r="E200" s="10"/>
      <c r="F200" s="52">
        <v>43236</v>
      </c>
      <c r="G200" s="10" t="s">
        <v>12</v>
      </c>
      <c r="H200" s="11">
        <v>4640</v>
      </c>
      <c r="I200" s="11">
        <v>0</v>
      </c>
      <c r="J200" s="11">
        <v>4640</v>
      </c>
      <c r="K200" s="11">
        <v>0</v>
      </c>
      <c r="L200" s="11">
        <v>0</v>
      </c>
      <c r="M200" s="11">
        <v>4640</v>
      </c>
      <c r="N200" s="17"/>
      <c r="O200" s="17"/>
      <c r="P200" s="17"/>
    </row>
    <row r="201" spans="1:17" x14ac:dyDescent="0.3">
      <c r="A201" s="2"/>
      <c r="B201" s="2"/>
      <c r="C201" s="52">
        <v>43265.758333333331</v>
      </c>
      <c r="D201" s="10">
        <v>351</v>
      </c>
      <c r="E201" s="10"/>
      <c r="F201" s="52">
        <v>43265</v>
      </c>
      <c r="G201" s="10" t="s">
        <v>12</v>
      </c>
      <c r="H201" s="11">
        <v>4640</v>
      </c>
      <c r="I201" s="11">
        <v>4640</v>
      </c>
      <c r="J201" s="11">
        <v>0</v>
      </c>
      <c r="K201" s="11">
        <v>0</v>
      </c>
      <c r="L201" s="11">
        <v>0</v>
      </c>
      <c r="M201" s="11">
        <v>4640</v>
      </c>
      <c r="N201" s="17"/>
      <c r="O201" s="17"/>
      <c r="P201" s="17"/>
    </row>
    <row r="202" spans="1:17" x14ac:dyDescent="0.3">
      <c r="A202" s="2"/>
      <c r="B202" s="2"/>
      <c r="C202" s="52"/>
      <c r="D202" s="10"/>
      <c r="E202" s="10"/>
      <c r="F202" s="52"/>
      <c r="G202" s="10"/>
      <c r="H202" s="11"/>
      <c r="I202" s="15">
        <f t="shared" ref="I202:M202" si="30">SUM(I200:I201)</f>
        <v>4640</v>
      </c>
      <c r="J202" s="15">
        <f t="shared" si="30"/>
        <v>4640</v>
      </c>
      <c r="K202" s="15">
        <f t="shared" si="30"/>
        <v>0</v>
      </c>
      <c r="L202" s="15">
        <f t="shared" si="30"/>
        <v>0</v>
      </c>
      <c r="M202" s="15">
        <f t="shared" si="30"/>
        <v>9280</v>
      </c>
      <c r="N202" s="25">
        <v>0</v>
      </c>
      <c r="O202" s="26">
        <v>0</v>
      </c>
      <c r="P202" s="27">
        <f>M202*N202*O202</f>
        <v>0</v>
      </c>
      <c r="Q202" s="2"/>
    </row>
    <row r="203" spans="1:17" x14ac:dyDescent="0.3">
      <c r="C203" s="53" t="s">
        <v>97</v>
      </c>
      <c r="D203" s="9"/>
      <c r="E203" s="9"/>
      <c r="F203" s="53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2"/>
    </row>
    <row r="204" spans="1:17" x14ac:dyDescent="0.3">
      <c r="A204" s="2"/>
      <c r="B204" s="2"/>
      <c r="C204" s="52">
        <v>43087.474305555559</v>
      </c>
      <c r="D204" s="10">
        <v>191</v>
      </c>
      <c r="E204" s="10"/>
      <c r="F204" s="52">
        <v>43087</v>
      </c>
      <c r="G204" s="10" t="s">
        <v>12</v>
      </c>
      <c r="H204" s="11">
        <v>812</v>
      </c>
      <c r="I204" s="11">
        <v>0</v>
      </c>
      <c r="J204" s="11">
        <v>0</v>
      </c>
      <c r="K204" s="11">
        <v>0</v>
      </c>
      <c r="L204" s="11">
        <v>812</v>
      </c>
      <c r="M204" s="11">
        <v>812</v>
      </c>
      <c r="N204" s="17"/>
      <c r="O204" s="17"/>
      <c r="P204" s="17"/>
    </row>
    <row r="205" spans="1:17" x14ac:dyDescent="0.3">
      <c r="A205" s="2"/>
      <c r="B205" s="2"/>
      <c r="C205" s="52"/>
      <c r="D205" s="10"/>
      <c r="E205" s="10"/>
      <c r="F205" s="52"/>
      <c r="G205" s="10"/>
      <c r="H205" s="11"/>
      <c r="I205" s="15">
        <f t="shared" ref="I205:M205" si="31">I204</f>
        <v>0</v>
      </c>
      <c r="J205" s="15">
        <f t="shared" si="31"/>
        <v>0</v>
      </c>
      <c r="K205" s="15">
        <f t="shared" si="31"/>
        <v>0</v>
      </c>
      <c r="L205" s="15">
        <f t="shared" si="31"/>
        <v>812</v>
      </c>
      <c r="M205" s="15">
        <f t="shared" si="31"/>
        <v>812</v>
      </c>
      <c r="N205" s="25">
        <v>1</v>
      </c>
      <c r="O205" s="26">
        <v>1</v>
      </c>
      <c r="P205" s="27">
        <f>M205*N205*O205</f>
        <v>812</v>
      </c>
      <c r="Q205" s="2"/>
    </row>
    <row r="206" spans="1:17" x14ac:dyDescent="0.3">
      <c r="C206" s="53" t="s">
        <v>98</v>
      </c>
      <c r="D206" s="9"/>
      <c r="E206" s="9"/>
      <c r="F206" s="53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2"/>
    </row>
    <row r="207" spans="1:17" x14ac:dyDescent="0.3">
      <c r="A207" s="2"/>
      <c r="B207" s="2"/>
      <c r="C207" s="52">
        <v>42765.54583333333</v>
      </c>
      <c r="D207" s="10" t="s">
        <v>66</v>
      </c>
      <c r="E207" s="10"/>
      <c r="F207" s="52">
        <v>42765.421759259261</v>
      </c>
      <c r="G207" s="10" t="s">
        <v>12</v>
      </c>
      <c r="H207" s="11">
        <v>11310</v>
      </c>
      <c r="I207" s="11">
        <v>0</v>
      </c>
      <c r="J207" s="11">
        <v>0</v>
      </c>
      <c r="K207" s="11">
        <v>0</v>
      </c>
      <c r="L207" s="11">
        <v>11310</v>
      </c>
      <c r="M207" s="11">
        <v>11310</v>
      </c>
      <c r="N207" s="17"/>
      <c r="O207" s="17"/>
      <c r="P207" s="17"/>
    </row>
    <row r="208" spans="1:17" x14ac:dyDescent="0.3">
      <c r="A208" s="2"/>
      <c r="B208" s="2"/>
      <c r="C208" s="52"/>
      <c r="D208" s="10"/>
      <c r="E208" s="10"/>
      <c r="F208" s="52"/>
      <c r="G208" s="10"/>
      <c r="H208" s="11"/>
      <c r="I208" s="15">
        <f t="shared" ref="I208:M208" si="32">I207</f>
        <v>0</v>
      </c>
      <c r="J208" s="15">
        <f t="shared" si="32"/>
        <v>0</v>
      </c>
      <c r="K208" s="15">
        <f t="shared" si="32"/>
        <v>0</v>
      </c>
      <c r="L208" s="15">
        <f t="shared" si="32"/>
        <v>11310</v>
      </c>
      <c r="M208" s="15">
        <f t="shared" si="32"/>
        <v>11310</v>
      </c>
      <c r="N208" s="25">
        <v>1</v>
      </c>
      <c r="O208" s="26">
        <v>1</v>
      </c>
      <c r="P208" s="27">
        <f>M208*N208*O208</f>
        <v>11310</v>
      </c>
      <c r="Q208" s="2"/>
    </row>
    <row r="209" spans="1:17" x14ac:dyDescent="0.3">
      <c r="C209" s="53" t="s">
        <v>99</v>
      </c>
      <c r="D209" s="9"/>
      <c r="E209" s="9"/>
      <c r="F209" s="53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2"/>
    </row>
    <row r="210" spans="1:17" x14ac:dyDescent="0.3">
      <c r="A210" s="2"/>
      <c r="B210" s="2"/>
      <c r="C210" s="52">
        <v>42200.302083333336</v>
      </c>
      <c r="D210" s="10" t="s">
        <v>67</v>
      </c>
      <c r="E210" s="10"/>
      <c r="F210" s="52">
        <v>42200</v>
      </c>
      <c r="G210" s="10" t="s">
        <v>12</v>
      </c>
      <c r="H210" s="11">
        <v>28536</v>
      </c>
      <c r="I210" s="11">
        <v>0</v>
      </c>
      <c r="J210" s="11">
        <v>0</v>
      </c>
      <c r="K210" s="11">
        <v>0</v>
      </c>
      <c r="L210" s="11">
        <v>22736</v>
      </c>
      <c r="M210" s="11">
        <v>22736</v>
      </c>
      <c r="N210" s="17"/>
      <c r="O210" s="17"/>
      <c r="P210" s="17"/>
    </row>
    <row r="211" spans="1:17" x14ac:dyDescent="0.3">
      <c r="A211" s="2"/>
      <c r="B211" s="2"/>
      <c r="C211" s="52">
        <v>42294.302777777775</v>
      </c>
      <c r="D211" s="10" t="s">
        <v>68</v>
      </c>
      <c r="E211" s="10"/>
      <c r="F211" s="52">
        <v>42294</v>
      </c>
      <c r="G211" s="10" t="s">
        <v>12</v>
      </c>
      <c r="H211" s="11">
        <v>17168</v>
      </c>
      <c r="I211" s="11">
        <v>0</v>
      </c>
      <c r="J211" s="11">
        <v>0</v>
      </c>
      <c r="K211" s="11">
        <v>0</v>
      </c>
      <c r="L211" s="11">
        <v>11368</v>
      </c>
      <c r="M211" s="11">
        <v>11368</v>
      </c>
      <c r="N211" s="17"/>
      <c r="O211" s="17"/>
      <c r="P211" s="17"/>
    </row>
    <row r="212" spans="1:17" x14ac:dyDescent="0.3">
      <c r="A212" s="2"/>
      <c r="B212" s="2"/>
      <c r="C212" s="52"/>
      <c r="D212" s="10"/>
      <c r="E212" s="10"/>
      <c r="F212" s="52"/>
      <c r="G212" s="10"/>
      <c r="H212" s="11"/>
      <c r="I212" s="15">
        <f t="shared" ref="I212:M212" si="33">SUM(I210:I211)</f>
        <v>0</v>
      </c>
      <c r="J212" s="15">
        <f t="shared" si="33"/>
        <v>0</v>
      </c>
      <c r="K212" s="15">
        <f t="shared" si="33"/>
        <v>0</v>
      </c>
      <c r="L212" s="15">
        <f t="shared" si="33"/>
        <v>34104</v>
      </c>
      <c r="M212" s="15">
        <f t="shared" si="33"/>
        <v>34104</v>
      </c>
      <c r="N212" s="25">
        <v>1</v>
      </c>
      <c r="O212" s="26">
        <v>1</v>
      </c>
      <c r="P212" s="27">
        <f>M212*N212*O212</f>
        <v>34104</v>
      </c>
      <c r="Q212" s="2"/>
    </row>
    <row r="213" spans="1:17" x14ac:dyDescent="0.3">
      <c r="C213" s="53" t="s">
        <v>100</v>
      </c>
      <c r="D213" s="9"/>
      <c r="E213" s="9"/>
      <c r="F213" s="53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2"/>
    </row>
    <row r="214" spans="1:17" x14ac:dyDescent="0.3">
      <c r="A214" s="2"/>
      <c r="B214" s="2"/>
      <c r="C214" s="52">
        <v>43236.470138888886</v>
      </c>
      <c r="D214" s="10">
        <v>327</v>
      </c>
      <c r="E214" s="10"/>
      <c r="F214" s="52">
        <v>43236</v>
      </c>
      <c r="G214" s="10" t="s">
        <v>12</v>
      </c>
      <c r="H214" s="11">
        <v>4350</v>
      </c>
      <c r="I214" s="11">
        <v>0</v>
      </c>
      <c r="J214" s="11">
        <v>4350</v>
      </c>
      <c r="K214" s="11">
        <v>0</v>
      </c>
      <c r="L214" s="11">
        <v>0</v>
      </c>
      <c r="M214" s="11">
        <v>4350</v>
      </c>
      <c r="N214" s="17"/>
      <c r="O214" s="17"/>
      <c r="P214" s="17"/>
    </row>
    <row r="215" spans="1:17" x14ac:dyDescent="0.3">
      <c r="A215" s="2"/>
      <c r="B215" s="2"/>
      <c r="C215" s="52">
        <v>43265.759722222225</v>
      </c>
      <c r="D215" s="10">
        <v>354</v>
      </c>
      <c r="E215" s="10"/>
      <c r="F215" s="52">
        <v>43265</v>
      </c>
      <c r="G215" s="10" t="s">
        <v>12</v>
      </c>
      <c r="H215" s="11">
        <v>4350</v>
      </c>
      <c r="I215" s="11">
        <v>4350</v>
      </c>
      <c r="J215" s="11">
        <v>0</v>
      </c>
      <c r="K215" s="11">
        <v>0</v>
      </c>
      <c r="L215" s="11">
        <v>0</v>
      </c>
      <c r="M215" s="11">
        <v>4350</v>
      </c>
      <c r="N215" s="17"/>
      <c r="O215" s="17"/>
      <c r="P215" s="17"/>
    </row>
    <row r="216" spans="1:17" x14ac:dyDescent="0.3">
      <c r="A216" s="2"/>
      <c r="B216" s="2"/>
      <c r="C216" s="52"/>
      <c r="D216" s="10"/>
      <c r="E216" s="10"/>
      <c r="F216" s="52"/>
      <c r="G216" s="10"/>
      <c r="H216" s="11"/>
      <c r="I216" s="15">
        <f t="shared" ref="I216:M216" si="34">SUM(I214:I215)</f>
        <v>4350</v>
      </c>
      <c r="J216" s="15">
        <f t="shared" si="34"/>
        <v>4350</v>
      </c>
      <c r="K216" s="15">
        <f t="shared" si="34"/>
        <v>0</v>
      </c>
      <c r="L216" s="15">
        <f t="shared" si="34"/>
        <v>0</v>
      </c>
      <c r="M216" s="15">
        <f t="shared" si="34"/>
        <v>8700</v>
      </c>
      <c r="N216" s="25">
        <v>0.3</v>
      </c>
      <c r="O216" s="26">
        <v>0.5</v>
      </c>
      <c r="P216" s="27">
        <f>M216*N216*O216</f>
        <v>1305</v>
      </c>
      <c r="Q216" s="2"/>
    </row>
    <row r="217" spans="1:17" x14ac:dyDescent="0.3">
      <c r="A217" s="2"/>
      <c r="B217" s="2"/>
      <c r="C217" s="52"/>
      <c r="D217" s="10"/>
      <c r="E217" s="10"/>
      <c r="F217" s="10"/>
      <c r="G217" s="10"/>
      <c r="H217" s="11"/>
      <c r="I217" s="11"/>
      <c r="J217" s="11"/>
      <c r="K217" s="11"/>
      <c r="L217" s="11"/>
      <c r="M217" s="11"/>
      <c r="N217" s="2"/>
      <c r="O217" s="2"/>
      <c r="P217" s="2"/>
      <c r="Q217" s="2"/>
    </row>
    <row r="218" spans="1:17" x14ac:dyDescent="0.3">
      <c r="A218" s="2"/>
      <c r="B218" s="2"/>
      <c r="C218" s="52"/>
      <c r="D218" s="10"/>
      <c r="E218" s="10"/>
      <c r="F218" s="12" t="s">
        <v>72</v>
      </c>
      <c r="G218" s="13"/>
      <c r="H218" s="14"/>
      <c r="I218" s="15">
        <f t="shared" ref="I218:M218" si="35">I15+I27+I32+I35+I45+I48+I54+I65+I69+I83+I87+I91+I96+I105+I109+I150+I155+I160+I163+I170+I173+I179+I183+I187+I191+I195+I198+I202+I205+I208+I212+I216</f>
        <v>282614.90999999997</v>
      </c>
      <c r="J218" s="15">
        <f t="shared" si="35"/>
        <v>184966.5</v>
      </c>
      <c r="K218" s="15">
        <f t="shared" si="35"/>
        <v>74472</v>
      </c>
      <c r="L218" s="15">
        <f t="shared" si="35"/>
        <v>975564.5</v>
      </c>
      <c r="M218" s="15">
        <f t="shared" si="35"/>
        <v>1517617.9100000001</v>
      </c>
      <c r="N218" s="28">
        <f>AVERAGE(N15:N216)</f>
        <v>0.2890625</v>
      </c>
      <c r="O218" s="28">
        <f>AVERAGE(O15:O216)</f>
        <v>0.38125000000000003</v>
      </c>
      <c r="P218" s="61">
        <f t="shared" ref="P218" si="36">P15+P27+P32+P35+P45+P48+P54+P65+P69+P83+P87+P91+P96+P105+P109+P150+P155+P160+P163+P170+P173+P179+P183+P187+P191+P195+P198+P202+P205+P208+P212+P216</f>
        <v>143523.60334999999</v>
      </c>
      <c r="Q218" s="2"/>
    </row>
    <row r="220" spans="1:17" x14ac:dyDescent="0.3">
      <c r="F220" s="12" t="s">
        <v>102</v>
      </c>
      <c r="G220" s="13"/>
      <c r="H220" s="14"/>
      <c r="I220" s="19">
        <f>I218/$M$218</f>
        <v>0.18622270344714101</v>
      </c>
      <c r="J220" s="19">
        <f>J218/$M$218</f>
        <v>0.12187949205212001</v>
      </c>
      <c r="K220" s="19">
        <f>K218/$M$218</f>
        <v>4.9071640173250192E-2</v>
      </c>
      <c r="L220" s="19">
        <f>L218/$M$218</f>
        <v>0.64282616432748863</v>
      </c>
      <c r="M220" s="19">
        <f>M218/$M$218</f>
        <v>1</v>
      </c>
    </row>
  </sheetData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C7BBF-00B9-4C43-8793-A636C8D232EB}">
  <sheetPr codeName="Hoja3"/>
  <dimension ref="A1:O220"/>
  <sheetViews>
    <sheetView showGridLines="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P218" sqref="P218"/>
    </sheetView>
  </sheetViews>
  <sheetFormatPr baseColWidth="10" defaultRowHeight="14.4" x14ac:dyDescent="0.3"/>
  <cols>
    <col min="1" max="2" width="2.21875" customWidth="1"/>
    <col min="3" max="3" width="15.5546875" bestFit="1" customWidth="1"/>
    <col min="4" max="4" width="6" bestFit="1" customWidth="1"/>
    <col min="5" max="5" width="6" customWidth="1"/>
    <col min="6" max="6" width="15.5546875" bestFit="1" customWidth="1"/>
    <col min="7" max="7" width="7.5546875" bestFit="1" customWidth="1"/>
    <col min="8" max="8" width="10.88671875" style="3" bestFit="1" customWidth="1"/>
    <col min="9" max="9" width="10.109375" style="3" bestFit="1" customWidth="1"/>
    <col min="10" max="10" width="9.88671875" style="3" bestFit="1" customWidth="1"/>
    <col min="11" max="11" width="9.21875" style="3" bestFit="1" customWidth="1"/>
    <col min="12" max="12" width="12.21875" style="3" bestFit="1" customWidth="1"/>
    <col min="13" max="13" width="14" style="3" bestFit="1" customWidth="1"/>
    <col min="14" max="14" width="13.77734375" customWidth="1"/>
    <col min="15" max="15" width="0.109375" customWidth="1"/>
  </cols>
  <sheetData>
    <row r="1" spans="1:15" x14ac:dyDescent="0.3">
      <c r="C1" s="4" t="s">
        <v>71</v>
      </c>
      <c r="D1" s="5"/>
      <c r="E1" s="5"/>
      <c r="F1" s="5"/>
      <c r="G1" s="5"/>
      <c r="H1" s="6"/>
      <c r="I1" s="6"/>
      <c r="J1" s="6"/>
      <c r="K1" s="6"/>
      <c r="L1" s="6"/>
      <c r="M1" s="6"/>
      <c r="N1" s="6"/>
    </row>
    <row r="2" spans="1:15" x14ac:dyDescent="0.3">
      <c r="C2" s="4" t="s">
        <v>160</v>
      </c>
      <c r="D2" s="5"/>
      <c r="E2" s="5"/>
      <c r="F2" s="5"/>
      <c r="G2" s="5"/>
      <c r="H2" s="6"/>
      <c r="I2" s="6"/>
      <c r="J2" s="6"/>
      <c r="K2" s="6"/>
      <c r="L2" s="6"/>
      <c r="M2" s="6"/>
      <c r="N2" s="6"/>
    </row>
    <row r="4" spans="1:15" ht="27.6" x14ac:dyDescent="0.3">
      <c r="A4" s="1"/>
      <c r="B4" s="1"/>
      <c r="C4" s="7" t="s">
        <v>0</v>
      </c>
      <c r="D4" s="7" t="s">
        <v>1</v>
      </c>
      <c r="E4" s="7" t="s">
        <v>103</v>
      </c>
      <c r="F4" s="7" t="s">
        <v>2</v>
      </c>
      <c r="G4" s="7" t="s">
        <v>3</v>
      </c>
      <c r="H4" s="8" t="s">
        <v>4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101</v>
      </c>
      <c r="N4" s="24" t="s">
        <v>115</v>
      </c>
      <c r="O4" s="16"/>
    </row>
    <row r="5" spans="1:15" x14ac:dyDescent="0.3">
      <c r="C5" s="53" t="s">
        <v>69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2"/>
    </row>
    <row r="6" spans="1:15" x14ac:dyDescent="0.3">
      <c r="A6" s="2"/>
      <c r="B6" s="2"/>
      <c r="C6" s="52">
        <v>42998.595833333333</v>
      </c>
      <c r="D6" s="10">
        <v>108</v>
      </c>
      <c r="E6" s="20">
        <f ca="1">INT(TODAY()-C6)</f>
        <v>2092</v>
      </c>
      <c r="F6" s="52">
        <v>42998</v>
      </c>
      <c r="G6" s="10" t="s">
        <v>12</v>
      </c>
      <c r="H6" s="11">
        <v>11600</v>
      </c>
      <c r="I6" s="11">
        <v>0</v>
      </c>
      <c r="J6" s="11">
        <v>0</v>
      </c>
      <c r="K6" s="11">
        <v>0</v>
      </c>
      <c r="L6" s="11">
        <v>11600</v>
      </c>
      <c r="M6" s="11">
        <v>11600</v>
      </c>
      <c r="N6" s="17">
        <v>0</v>
      </c>
    </row>
    <row r="7" spans="1:15" x14ac:dyDescent="0.3">
      <c r="A7" s="2"/>
      <c r="B7" s="2"/>
      <c r="C7" s="52">
        <v>43024.443749999999</v>
      </c>
      <c r="D7" s="10">
        <v>132</v>
      </c>
      <c r="E7" s="20">
        <f t="shared" ref="E7:E14" ca="1" si="0">INT(TODAY()-C7)</f>
        <v>2066</v>
      </c>
      <c r="F7" s="52">
        <v>43024</v>
      </c>
      <c r="G7" s="10" t="s">
        <v>12</v>
      </c>
      <c r="H7" s="11">
        <v>11600</v>
      </c>
      <c r="I7" s="11">
        <v>0</v>
      </c>
      <c r="J7" s="11">
        <v>0</v>
      </c>
      <c r="K7" s="11">
        <v>0</v>
      </c>
      <c r="L7" s="11">
        <v>11600</v>
      </c>
      <c r="M7" s="11">
        <v>11600</v>
      </c>
      <c r="N7" s="17">
        <v>0</v>
      </c>
    </row>
    <row r="8" spans="1:15" x14ac:dyDescent="0.3">
      <c r="A8" s="2"/>
      <c r="B8" s="2"/>
      <c r="C8" s="52">
        <v>43054.265277777777</v>
      </c>
      <c r="D8" s="10">
        <v>153</v>
      </c>
      <c r="E8" s="20">
        <f t="shared" ca="1" si="0"/>
        <v>2036</v>
      </c>
      <c r="F8" s="52">
        <v>43054</v>
      </c>
      <c r="G8" s="10" t="s">
        <v>12</v>
      </c>
      <c r="H8" s="11">
        <v>11600</v>
      </c>
      <c r="I8" s="11">
        <v>0</v>
      </c>
      <c r="J8" s="11">
        <v>0</v>
      </c>
      <c r="K8" s="11">
        <v>0</v>
      </c>
      <c r="L8" s="11">
        <v>11600</v>
      </c>
      <c r="M8" s="11">
        <v>11600</v>
      </c>
      <c r="N8" s="17">
        <v>0</v>
      </c>
    </row>
    <row r="9" spans="1:15" x14ac:dyDescent="0.3">
      <c r="A9" s="2"/>
      <c r="B9" s="2"/>
      <c r="C9" s="52">
        <v>43116.413888888892</v>
      </c>
      <c r="D9" s="10">
        <v>198</v>
      </c>
      <c r="E9" s="20">
        <f t="shared" ca="1" si="0"/>
        <v>1974</v>
      </c>
      <c r="F9" s="52">
        <v>43116</v>
      </c>
      <c r="G9" s="10" t="s">
        <v>12</v>
      </c>
      <c r="H9" s="11">
        <v>11600</v>
      </c>
      <c r="I9" s="11">
        <v>0</v>
      </c>
      <c r="J9" s="11">
        <v>0</v>
      </c>
      <c r="K9" s="11">
        <v>0</v>
      </c>
      <c r="L9" s="11">
        <v>11600</v>
      </c>
      <c r="M9" s="11">
        <v>11600</v>
      </c>
      <c r="N9" s="17">
        <v>0</v>
      </c>
    </row>
    <row r="10" spans="1:15" x14ac:dyDescent="0.3">
      <c r="A10" s="2"/>
      <c r="B10" s="2"/>
      <c r="C10" s="52">
        <v>43146.275000000001</v>
      </c>
      <c r="D10" s="10">
        <v>229</v>
      </c>
      <c r="E10" s="20">
        <f t="shared" ca="1" si="0"/>
        <v>1944</v>
      </c>
      <c r="F10" s="52">
        <v>43146</v>
      </c>
      <c r="G10" s="10" t="s">
        <v>12</v>
      </c>
      <c r="H10" s="11">
        <v>11600</v>
      </c>
      <c r="I10" s="11">
        <v>0</v>
      </c>
      <c r="J10" s="11">
        <v>0</v>
      </c>
      <c r="K10" s="11">
        <v>0</v>
      </c>
      <c r="L10" s="11">
        <v>11600</v>
      </c>
      <c r="M10" s="11">
        <v>11600</v>
      </c>
      <c r="N10" s="17">
        <v>0</v>
      </c>
    </row>
    <row r="11" spans="1:15" x14ac:dyDescent="0.3">
      <c r="A11" s="2"/>
      <c r="B11" s="2"/>
      <c r="C11" s="52">
        <v>43175.45208333333</v>
      </c>
      <c r="D11" s="10">
        <v>256</v>
      </c>
      <c r="E11" s="20">
        <f t="shared" ca="1" si="0"/>
        <v>1915</v>
      </c>
      <c r="F11" s="52">
        <v>43175</v>
      </c>
      <c r="G11" s="10" t="s">
        <v>12</v>
      </c>
      <c r="H11" s="11">
        <v>11600</v>
      </c>
      <c r="I11" s="11">
        <v>0</v>
      </c>
      <c r="J11" s="11">
        <v>0</v>
      </c>
      <c r="K11" s="11">
        <v>0</v>
      </c>
      <c r="L11" s="11">
        <v>11600</v>
      </c>
      <c r="M11" s="11">
        <v>11600</v>
      </c>
      <c r="N11" s="17">
        <v>0</v>
      </c>
    </row>
    <row r="12" spans="1:15" x14ac:dyDescent="0.3">
      <c r="A12" s="2"/>
      <c r="B12" s="2"/>
      <c r="C12" s="52">
        <v>43206.344444444447</v>
      </c>
      <c r="D12" s="10">
        <v>284</v>
      </c>
      <c r="E12" s="20">
        <f t="shared" ca="1" si="0"/>
        <v>1884</v>
      </c>
      <c r="F12" s="52">
        <v>43206</v>
      </c>
      <c r="G12" s="10" t="s">
        <v>12</v>
      </c>
      <c r="H12" s="11">
        <v>11600</v>
      </c>
      <c r="I12" s="11">
        <v>0</v>
      </c>
      <c r="J12" s="11">
        <v>0</v>
      </c>
      <c r="K12" s="11">
        <v>11600</v>
      </c>
      <c r="L12" s="11">
        <v>0</v>
      </c>
      <c r="M12" s="11">
        <v>11600</v>
      </c>
      <c r="N12" s="17">
        <v>0</v>
      </c>
    </row>
    <row r="13" spans="1:15" x14ac:dyDescent="0.3">
      <c r="A13" s="2"/>
      <c r="B13" s="2"/>
      <c r="C13" s="52">
        <v>43236.465277777781</v>
      </c>
      <c r="D13" s="10">
        <v>316</v>
      </c>
      <c r="E13" s="20">
        <f t="shared" ca="1" si="0"/>
        <v>1854</v>
      </c>
      <c r="F13" s="52">
        <v>43236</v>
      </c>
      <c r="G13" s="10" t="s">
        <v>12</v>
      </c>
      <c r="H13" s="11">
        <v>11600</v>
      </c>
      <c r="I13" s="11">
        <v>0</v>
      </c>
      <c r="J13" s="11">
        <v>11600</v>
      </c>
      <c r="K13" s="11">
        <v>0</v>
      </c>
      <c r="L13" s="11">
        <v>0</v>
      </c>
      <c r="M13" s="11">
        <v>11600</v>
      </c>
      <c r="N13" s="17">
        <v>0</v>
      </c>
    </row>
    <row r="14" spans="1:15" x14ac:dyDescent="0.3">
      <c r="A14" s="2"/>
      <c r="B14" s="2"/>
      <c r="C14" s="52">
        <v>43265.754166666666</v>
      </c>
      <c r="D14" s="10">
        <v>343</v>
      </c>
      <c r="E14" s="20">
        <f t="shared" ca="1" si="0"/>
        <v>1825</v>
      </c>
      <c r="F14" s="52">
        <v>43265</v>
      </c>
      <c r="G14" s="10" t="s">
        <v>12</v>
      </c>
      <c r="H14" s="11">
        <v>11600</v>
      </c>
      <c r="I14" s="11">
        <v>11600</v>
      </c>
      <c r="J14" s="11">
        <v>0</v>
      </c>
      <c r="K14" s="11">
        <v>0</v>
      </c>
      <c r="L14" s="11">
        <v>0</v>
      </c>
      <c r="M14" s="11">
        <v>11600</v>
      </c>
      <c r="N14" s="17">
        <v>0</v>
      </c>
    </row>
    <row r="15" spans="1:15" x14ac:dyDescent="0.3">
      <c r="A15" s="2"/>
      <c r="B15" s="2"/>
      <c r="C15" s="52"/>
      <c r="D15" s="10"/>
      <c r="E15" s="10"/>
      <c r="F15" s="52"/>
      <c r="G15" s="10"/>
      <c r="H15" s="11"/>
      <c r="I15" s="15">
        <f t="shared" ref="I15:M15" si="1">SUM(I6:I14)</f>
        <v>11600</v>
      </c>
      <c r="J15" s="15">
        <f t="shared" si="1"/>
        <v>11600</v>
      </c>
      <c r="K15" s="15">
        <f t="shared" si="1"/>
        <v>11600</v>
      </c>
      <c r="L15" s="15">
        <f t="shared" si="1"/>
        <v>69600</v>
      </c>
      <c r="M15" s="15">
        <f t="shared" si="1"/>
        <v>104400</v>
      </c>
      <c r="N15" s="27">
        <f>SUM(N6:N14)</f>
        <v>0</v>
      </c>
      <c r="O15" s="2"/>
    </row>
    <row r="16" spans="1:15" x14ac:dyDescent="0.3">
      <c r="C16" s="53" t="s">
        <v>73</v>
      </c>
      <c r="D16" s="9"/>
      <c r="E16" s="9"/>
      <c r="F16" s="53"/>
      <c r="G16" s="9"/>
      <c r="H16" s="9"/>
      <c r="I16" s="9"/>
      <c r="J16" s="9"/>
      <c r="K16" s="9"/>
      <c r="L16" s="9"/>
      <c r="M16" s="9"/>
      <c r="N16" s="9"/>
      <c r="O16" s="2"/>
    </row>
    <row r="17" spans="1:15" x14ac:dyDescent="0.3">
      <c r="A17" s="2"/>
      <c r="B17" s="2"/>
      <c r="C17" s="52">
        <v>42184.523611111108</v>
      </c>
      <c r="D17" s="10" t="s">
        <v>13</v>
      </c>
      <c r="E17" s="20">
        <f t="shared" ref="E17:E26" ca="1" si="2">INT(TODAY()-C17)</f>
        <v>2906</v>
      </c>
      <c r="F17" s="52">
        <v>42184</v>
      </c>
      <c r="G17" s="10" t="s">
        <v>12</v>
      </c>
      <c r="H17" s="11">
        <v>20880</v>
      </c>
      <c r="I17" s="11">
        <v>0</v>
      </c>
      <c r="J17" s="11">
        <v>0</v>
      </c>
      <c r="K17" s="11">
        <v>0</v>
      </c>
      <c r="L17" s="11">
        <v>20880</v>
      </c>
      <c r="M17" s="11">
        <v>20880</v>
      </c>
      <c r="N17" s="37">
        <f>M17</f>
        <v>20880</v>
      </c>
    </row>
    <row r="18" spans="1:15" x14ac:dyDescent="0.3">
      <c r="A18" s="2"/>
      <c r="B18" s="2"/>
      <c r="C18" s="52">
        <v>42262.524305555555</v>
      </c>
      <c r="D18" s="10" t="s">
        <v>14</v>
      </c>
      <c r="E18" s="20">
        <f t="shared" ca="1" si="2"/>
        <v>2828</v>
      </c>
      <c r="F18" s="52">
        <v>42262</v>
      </c>
      <c r="G18" s="10" t="s">
        <v>12</v>
      </c>
      <c r="H18" s="11">
        <v>13920</v>
      </c>
      <c r="I18" s="11">
        <v>0</v>
      </c>
      <c r="J18" s="11">
        <v>0</v>
      </c>
      <c r="K18" s="11">
        <v>0</v>
      </c>
      <c r="L18" s="11">
        <v>13920</v>
      </c>
      <c r="M18" s="11">
        <v>13920</v>
      </c>
      <c r="N18" s="37">
        <f t="shared" ref="N18:N26" si="3">M18</f>
        <v>13920</v>
      </c>
    </row>
    <row r="19" spans="1:15" x14ac:dyDescent="0.3">
      <c r="A19" s="2"/>
      <c r="B19" s="2"/>
      <c r="C19" s="52">
        <v>42294.525000000001</v>
      </c>
      <c r="D19" s="10" t="s">
        <v>15</v>
      </c>
      <c r="E19" s="20">
        <f t="shared" ca="1" si="2"/>
        <v>2796</v>
      </c>
      <c r="F19" s="52">
        <v>42294</v>
      </c>
      <c r="G19" s="10" t="s">
        <v>12</v>
      </c>
      <c r="H19" s="11">
        <v>1740</v>
      </c>
      <c r="I19" s="11">
        <v>0</v>
      </c>
      <c r="J19" s="11">
        <v>0</v>
      </c>
      <c r="K19" s="11">
        <v>0</v>
      </c>
      <c r="L19" s="11">
        <v>1740</v>
      </c>
      <c r="M19" s="11">
        <v>1740</v>
      </c>
      <c r="N19" s="37">
        <f t="shared" si="3"/>
        <v>1740</v>
      </c>
    </row>
    <row r="20" spans="1:15" x14ac:dyDescent="0.3">
      <c r="A20" s="2"/>
      <c r="B20" s="2"/>
      <c r="C20" s="52">
        <v>42326.525694444441</v>
      </c>
      <c r="D20" s="10" t="s">
        <v>16</v>
      </c>
      <c r="E20" s="20">
        <f t="shared" ca="1" si="2"/>
        <v>2764</v>
      </c>
      <c r="F20" s="52">
        <v>42326</v>
      </c>
      <c r="G20" s="10" t="s">
        <v>12</v>
      </c>
      <c r="H20" s="11">
        <v>1740</v>
      </c>
      <c r="I20" s="11">
        <v>0</v>
      </c>
      <c r="J20" s="11">
        <v>0</v>
      </c>
      <c r="K20" s="11">
        <v>0</v>
      </c>
      <c r="L20" s="11">
        <v>1740</v>
      </c>
      <c r="M20" s="11">
        <v>1740</v>
      </c>
      <c r="N20" s="37">
        <f t="shared" si="3"/>
        <v>1740</v>
      </c>
    </row>
    <row r="21" spans="1:15" x14ac:dyDescent="0.3">
      <c r="A21" s="2"/>
      <c r="B21" s="2"/>
      <c r="C21" s="52">
        <v>42356.525694444441</v>
      </c>
      <c r="D21" s="10" t="s">
        <v>17</v>
      </c>
      <c r="E21" s="20">
        <f t="shared" ca="1" si="2"/>
        <v>2734</v>
      </c>
      <c r="F21" s="52">
        <v>42356</v>
      </c>
      <c r="G21" s="10" t="s">
        <v>12</v>
      </c>
      <c r="H21" s="11">
        <v>1740</v>
      </c>
      <c r="I21" s="11">
        <v>0</v>
      </c>
      <c r="J21" s="11">
        <v>0</v>
      </c>
      <c r="K21" s="11">
        <v>0</v>
      </c>
      <c r="L21" s="11">
        <v>1740</v>
      </c>
      <c r="M21" s="11">
        <v>1740</v>
      </c>
      <c r="N21" s="37">
        <f t="shared" si="3"/>
        <v>1740</v>
      </c>
    </row>
    <row r="22" spans="1:15" x14ac:dyDescent="0.3">
      <c r="A22" s="2"/>
      <c r="B22" s="2"/>
      <c r="C22" s="52">
        <v>42387.411805555559</v>
      </c>
      <c r="D22" s="10" t="s">
        <v>18</v>
      </c>
      <c r="E22" s="20">
        <f t="shared" ca="1" si="2"/>
        <v>2703</v>
      </c>
      <c r="F22" s="52">
        <v>42387.410567129627</v>
      </c>
      <c r="G22" s="10" t="s">
        <v>12</v>
      </c>
      <c r="H22" s="11">
        <v>1740</v>
      </c>
      <c r="I22" s="11">
        <v>0</v>
      </c>
      <c r="J22" s="11">
        <v>0</v>
      </c>
      <c r="K22" s="11">
        <v>0</v>
      </c>
      <c r="L22" s="11">
        <v>1740</v>
      </c>
      <c r="M22" s="11">
        <v>1740</v>
      </c>
      <c r="N22" s="37">
        <f t="shared" si="3"/>
        <v>1740</v>
      </c>
    </row>
    <row r="23" spans="1:15" x14ac:dyDescent="0.3">
      <c r="A23" s="2"/>
      <c r="B23" s="2"/>
      <c r="C23" s="52">
        <v>42418.234722222223</v>
      </c>
      <c r="D23" s="10" t="s">
        <v>19</v>
      </c>
      <c r="E23" s="20">
        <f t="shared" ca="1" si="2"/>
        <v>2672</v>
      </c>
      <c r="F23" s="52">
        <v>42418.522696759261</v>
      </c>
      <c r="G23" s="10" t="s">
        <v>12</v>
      </c>
      <c r="H23" s="11">
        <v>1740</v>
      </c>
      <c r="I23" s="11">
        <v>0</v>
      </c>
      <c r="J23" s="11">
        <v>0</v>
      </c>
      <c r="K23" s="11">
        <v>0</v>
      </c>
      <c r="L23" s="11">
        <v>1740</v>
      </c>
      <c r="M23" s="11">
        <v>1740</v>
      </c>
      <c r="N23" s="37">
        <f t="shared" si="3"/>
        <v>1740</v>
      </c>
    </row>
    <row r="24" spans="1:15" x14ac:dyDescent="0.3">
      <c r="A24" s="2"/>
      <c r="B24" s="2"/>
      <c r="C24" s="52">
        <v>42447.329861111109</v>
      </c>
      <c r="D24" s="10" t="s">
        <v>20</v>
      </c>
      <c r="E24" s="20">
        <f t="shared" ca="1" si="2"/>
        <v>2643</v>
      </c>
      <c r="F24" s="52">
        <v>42447.506793981483</v>
      </c>
      <c r="G24" s="10" t="s">
        <v>12</v>
      </c>
      <c r="H24" s="11">
        <v>1740</v>
      </c>
      <c r="I24" s="11">
        <v>0</v>
      </c>
      <c r="J24" s="11">
        <v>0</v>
      </c>
      <c r="K24" s="11">
        <v>0</v>
      </c>
      <c r="L24" s="11">
        <v>1740</v>
      </c>
      <c r="M24" s="11">
        <v>1740</v>
      </c>
      <c r="N24" s="37">
        <f t="shared" si="3"/>
        <v>1740</v>
      </c>
    </row>
    <row r="25" spans="1:15" x14ac:dyDescent="0.3">
      <c r="A25" s="2"/>
      <c r="B25" s="2"/>
      <c r="C25" s="52">
        <v>42479.330555555556</v>
      </c>
      <c r="D25" s="10" t="s">
        <v>21</v>
      </c>
      <c r="E25" s="20">
        <f t="shared" ca="1" si="2"/>
        <v>2611</v>
      </c>
      <c r="F25" s="52">
        <v>42479.236331018517</v>
      </c>
      <c r="G25" s="10" t="s">
        <v>12</v>
      </c>
      <c r="H25" s="11">
        <v>1740</v>
      </c>
      <c r="I25" s="11">
        <v>0</v>
      </c>
      <c r="J25" s="11">
        <v>0</v>
      </c>
      <c r="K25" s="11">
        <v>0</v>
      </c>
      <c r="L25" s="11">
        <v>1740</v>
      </c>
      <c r="M25" s="11">
        <v>1740</v>
      </c>
      <c r="N25" s="37">
        <f t="shared" si="3"/>
        <v>1740</v>
      </c>
    </row>
    <row r="26" spans="1:15" x14ac:dyDescent="0.3">
      <c r="A26" s="2"/>
      <c r="B26" s="2"/>
      <c r="C26" s="52">
        <v>42506.330555555556</v>
      </c>
      <c r="D26" s="10" t="s">
        <v>22</v>
      </c>
      <c r="E26" s="20">
        <f t="shared" ca="1" si="2"/>
        <v>2584</v>
      </c>
      <c r="F26" s="52">
        <v>42506.464328703703</v>
      </c>
      <c r="G26" s="10" t="s">
        <v>12</v>
      </c>
      <c r="H26" s="11">
        <v>1740</v>
      </c>
      <c r="I26" s="11">
        <v>0</v>
      </c>
      <c r="J26" s="11">
        <v>0</v>
      </c>
      <c r="K26" s="11">
        <v>0</v>
      </c>
      <c r="L26" s="11">
        <v>1740</v>
      </c>
      <c r="M26" s="11">
        <v>1740</v>
      </c>
      <c r="N26" s="37">
        <f t="shared" si="3"/>
        <v>1740</v>
      </c>
    </row>
    <row r="27" spans="1:15" x14ac:dyDescent="0.3">
      <c r="A27" s="2"/>
      <c r="B27" s="2"/>
      <c r="C27" s="52"/>
      <c r="D27" s="10"/>
      <c r="E27" s="10"/>
      <c r="F27" s="52"/>
      <c r="G27" s="10"/>
      <c r="H27" s="11"/>
      <c r="I27" s="15">
        <f t="shared" ref="I27:M27" si="4">SUM(I17:I26)</f>
        <v>0</v>
      </c>
      <c r="J27" s="15">
        <f t="shared" si="4"/>
        <v>0</v>
      </c>
      <c r="K27" s="15">
        <f t="shared" si="4"/>
        <v>0</v>
      </c>
      <c r="L27" s="15">
        <f t="shared" si="4"/>
        <v>48720</v>
      </c>
      <c r="M27" s="15">
        <f t="shared" si="4"/>
        <v>48720</v>
      </c>
      <c r="N27" s="27">
        <f>SUM(N17:N26)</f>
        <v>48720</v>
      </c>
      <c r="O27" s="2"/>
    </row>
    <row r="28" spans="1:15" x14ac:dyDescent="0.3">
      <c r="C28" s="53" t="s">
        <v>70</v>
      </c>
      <c r="D28" s="9"/>
      <c r="E28" s="9"/>
      <c r="F28" s="53"/>
      <c r="G28" s="9"/>
      <c r="H28" s="9"/>
      <c r="I28" s="9"/>
      <c r="J28" s="9"/>
      <c r="K28" s="9"/>
      <c r="L28" s="9"/>
      <c r="M28" s="9"/>
      <c r="N28" s="9"/>
      <c r="O28" s="9"/>
    </row>
    <row r="29" spans="1:15" x14ac:dyDescent="0.3">
      <c r="A29" s="2"/>
      <c r="B29" s="2"/>
      <c r="C29" s="52">
        <v>43206.345138888886</v>
      </c>
      <c r="D29" s="10">
        <v>285</v>
      </c>
      <c r="E29" s="20">
        <f t="shared" ref="E29:E31" ca="1" si="5">INT(TODAY()-C29)</f>
        <v>1884</v>
      </c>
      <c r="F29" s="52">
        <v>43206</v>
      </c>
      <c r="G29" s="10" t="s">
        <v>12</v>
      </c>
      <c r="H29" s="11">
        <v>8468</v>
      </c>
      <c r="I29" s="11">
        <v>0</v>
      </c>
      <c r="J29" s="11">
        <v>0</v>
      </c>
      <c r="K29" s="11">
        <v>8468</v>
      </c>
      <c r="L29" s="11">
        <v>0</v>
      </c>
      <c r="M29" s="11">
        <v>8468</v>
      </c>
      <c r="N29" s="17">
        <v>0</v>
      </c>
    </row>
    <row r="30" spans="1:15" x14ac:dyDescent="0.3">
      <c r="A30" s="2"/>
      <c r="B30" s="2"/>
      <c r="C30" s="52">
        <v>43236.46597222222</v>
      </c>
      <c r="D30" s="10">
        <v>317</v>
      </c>
      <c r="E30" s="20">
        <f t="shared" ca="1" si="5"/>
        <v>1854</v>
      </c>
      <c r="F30" s="52">
        <v>43236</v>
      </c>
      <c r="G30" s="10" t="s">
        <v>12</v>
      </c>
      <c r="H30" s="11">
        <v>8468</v>
      </c>
      <c r="I30" s="11">
        <v>0</v>
      </c>
      <c r="J30" s="11">
        <v>8468</v>
      </c>
      <c r="K30" s="11">
        <v>0</v>
      </c>
      <c r="L30" s="11">
        <v>0</v>
      </c>
      <c r="M30" s="11">
        <v>8468</v>
      </c>
      <c r="N30" s="17">
        <v>0</v>
      </c>
    </row>
    <row r="31" spans="1:15" x14ac:dyDescent="0.3">
      <c r="A31" s="2"/>
      <c r="B31" s="2"/>
      <c r="C31" s="52">
        <v>43265.754861111112</v>
      </c>
      <c r="D31" s="10">
        <v>344</v>
      </c>
      <c r="E31" s="20">
        <f t="shared" ca="1" si="5"/>
        <v>1825</v>
      </c>
      <c r="F31" s="52">
        <v>43265</v>
      </c>
      <c r="G31" s="10" t="s">
        <v>12</v>
      </c>
      <c r="H31" s="11">
        <v>8468</v>
      </c>
      <c r="I31" s="11">
        <v>8468</v>
      </c>
      <c r="J31" s="11">
        <v>0</v>
      </c>
      <c r="K31" s="11">
        <v>0</v>
      </c>
      <c r="L31" s="11">
        <v>0</v>
      </c>
      <c r="M31" s="11">
        <v>8468</v>
      </c>
      <c r="N31" s="17">
        <v>0</v>
      </c>
    </row>
    <row r="32" spans="1:15" x14ac:dyDescent="0.3">
      <c r="A32" s="2"/>
      <c r="B32" s="2"/>
      <c r="C32" s="52"/>
      <c r="D32" s="10"/>
      <c r="E32" s="10"/>
      <c r="F32" s="52"/>
      <c r="G32" s="10"/>
      <c r="H32" s="11"/>
      <c r="I32" s="15">
        <f t="shared" ref="I32:M32" si="6">SUM(I29:I31)</f>
        <v>8468</v>
      </c>
      <c r="J32" s="15">
        <f t="shared" si="6"/>
        <v>8468</v>
      </c>
      <c r="K32" s="15">
        <f t="shared" si="6"/>
        <v>8468</v>
      </c>
      <c r="L32" s="15">
        <f t="shared" si="6"/>
        <v>0</v>
      </c>
      <c r="M32" s="15">
        <f t="shared" si="6"/>
        <v>25404</v>
      </c>
      <c r="N32" s="27">
        <f>SUM(N29:N31)</f>
        <v>0</v>
      </c>
      <c r="O32" s="2"/>
    </row>
    <row r="33" spans="1:15" x14ac:dyDescent="0.3">
      <c r="C33" s="53" t="s">
        <v>74</v>
      </c>
      <c r="D33" s="9"/>
      <c r="E33" s="9"/>
      <c r="F33" s="53"/>
      <c r="G33" s="9"/>
      <c r="H33" s="9"/>
      <c r="I33" s="9"/>
      <c r="J33" s="9"/>
      <c r="K33" s="9"/>
      <c r="L33" s="9"/>
      <c r="M33" s="9"/>
      <c r="N33" s="9"/>
      <c r="O33" s="2"/>
    </row>
    <row r="34" spans="1:15" x14ac:dyDescent="0.3">
      <c r="A34" s="2"/>
      <c r="B34" s="2"/>
      <c r="C34" s="52">
        <v>43066.595138888886</v>
      </c>
      <c r="D34" s="10">
        <v>172</v>
      </c>
      <c r="E34" s="10"/>
      <c r="F34" s="52">
        <v>43066</v>
      </c>
      <c r="G34" s="10" t="s">
        <v>12</v>
      </c>
      <c r="H34" s="11">
        <v>393000</v>
      </c>
      <c r="I34" s="11">
        <v>0</v>
      </c>
      <c r="J34" s="11">
        <v>0</v>
      </c>
      <c r="K34" s="11">
        <v>0</v>
      </c>
      <c r="L34" s="11">
        <v>393000</v>
      </c>
      <c r="M34" s="11">
        <v>393000</v>
      </c>
      <c r="N34" s="17">
        <v>0</v>
      </c>
    </row>
    <row r="35" spans="1:15" x14ac:dyDescent="0.3">
      <c r="A35" s="2"/>
      <c r="B35" s="2"/>
      <c r="C35" s="52"/>
      <c r="D35" s="10"/>
      <c r="E35" s="10"/>
      <c r="F35" s="52"/>
      <c r="G35" s="10"/>
      <c r="H35" s="11"/>
      <c r="I35" s="15">
        <f t="shared" ref="I35:M35" si="7">I34</f>
        <v>0</v>
      </c>
      <c r="J35" s="15">
        <f t="shared" si="7"/>
        <v>0</v>
      </c>
      <c r="K35" s="15">
        <f t="shared" si="7"/>
        <v>0</v>
      </c>
      <c r="L35" s="15">
        <f t="shared" si="7"/>
        <v>393000</v>
      </c>
      <c r="M35" s="15">
        <f t="shared" si="7"/>
        <v>393000</v>
      </c>
      <c r="N35" s="27">
        <f>SUM(N34)</f>
        <v>0</v>
      </c>
      <c r="O35" s="2"/>
    </row>
    <row r="36" spans="1:15" x14ac:dyDescent="0.3">
      <c r="C36" s="53" t="s">
        <v>75</v>
      </c>
      <c r="D36" s="9"/>
      <c r="E36" s="9"/>
      <c r="F36" s="53"/>
      <c r="G36" s="9"/>
      <c r="H36" s="9"/>
      <c r="I36" s="9"/>
      <c r="J36" s="9"/>
      <c r="K36" s="9"/>
      <c r="L36" s="9"/>
      <c r="M36" s="9"/>
      <c r="N36" s="9"/>
      <c r="O36" s="2"/>
    </row>
    <row r="37" spans="1:15" x14ac:dyDescent="0.3">
      <c r="A37" s="2"/>
      <c r="B37" s="2"/>
      <c r="C37" s="52">
        <v>42419.234722222223</v>
      </c>
      <c r="D37" s="10" t="s">
        <v>23</v>
      </c>
      <c r="E37" s="10"/>
      <c r="F37" s="52">
        <v>42419.591041666667</v>
      </c>
      <c r="G37" s="10" t="s">
        <v>12</v>
      </c>
      <c r="H37" s="11">
        <v>6960</v>
      </c>
      <c r="I37" s="11">
        <v>0</v>
      </c>
      <c r="J37" s="11">
        <v>0</v>
      </c>
      <c r="K37" s="11">
        <v>0</v>
      </c>
      <c r="L37" s="11">
        <v>6960</v>
      </c>
      <c r="M37" s="11">
        <v>6960</v>
      </c>
      <c r="N37" s="37">
        <v>6960</v>
      </c>
      <c r="O37" s="3"/>
    </row>
    <row r="38" spans="1:15" x14ac:dyDescent="0.3">
      <c r="A38" s="2"/>
      <c r="B38" s="2"/>
      <c r="C38" s="52">
        <v>42447.329861111109</v>
      </c>
      <c r="D38" s="10" t="s">
        <v>24</v>
      </c>
      <c r="E38" s="10"/>
      <c r="F38" s="52">
        <v>42447.507118055553</v>
      </c>
      <c r="G38" s="10" t="s">
        <v>12</v>
      </c>
      <c r="H38" s="11">
        <v>6960</v>
      </c>
      <c r="I38" s="11">
        <v>0</v>
      </c>
      <c r="J38" s="11">
        <v>0</v>
      </c>
      <c r="K38" s="11">
        <v>0</v>
      </c>
      <c r="L38" s="11">
        <v>6960</v>
      </c>
      <c r="M38" s="11">
        <v>6960</v>
      </c>
      <c r="N38" s="37">
        <v>6960</v>
      </c>
      <c r="O38" s="3"/>
    </row>
    <row r="39" spans="1:15" x14ac:dyDescent="0.3">
      <c r="A39" s="2"/>
      <c r="B39" s="2"/>
      <c r="C39" s="52">
        <v>42479.330555555556</v>
      </c>
      <c r="D39" s="10" t="s">
        <v>25</v>
      </c>
      <c r="E39" s="10"/>
      <c r="F39" s="52">
        <v>42479.237164351849</v>
      </c>
      <c r="G39" s="10" t="s">
        <v>12</v>
      </c>
      <c r="H39" s="11">
        <v>6960</v>
      </c>
      <c r="I39" s="11">
        <v>0</v>
      </c>
      <c r="J39" s="11">
        <v>0</v>
      </c>
      <c r="K39" s="11">
        <v>0</v>
      </c>
      <c r="L39" s="11">
        <v>6960</v>
      </c>
      <c r="M39" s="11">
        <v>6960</v>
      </c>
      <c r="N39" s="37">
        <v>6960</v>
      </c>
      <c r="O39" s="3"/>
    </row>
    <row r="40" spans="1:15" x14ac:dyDescent="0.3">
      <c r="A40" s="2"/>
      <c r="B40" s="2"/>
      <c r="C40" s="52">
        <v>43158.522222222222</v>
      </c>
      <c r="D40" s="10">
        <v>248</v>
      </c>
      <c r="E40" s="10"/>
      <c r="F40" s="52">
        <v>43158</v>
      </c>
      <c r="G40" s="10" t="s">
        <v>12</v>
      </c>
      <c r="H40" s="11">
        <v>3480</v>
      </c>
      <c r="I40" s="11">
        <v>0</v>
      </c>
      <c r="J40" s="11">
        <v>0</v>
      </c>
      <c r="K40" s="11">
        <v>0</v>
      </c>
      <c r="L40" s="11">
        <v>3480</v>
      </c>
      <c r="M40" s="11">
        <v>3480</v>
      </c>
      <c r="N40" s="37">
        <v>0</v>
      </c>
      <c r="O40" s="3"/>
    </row>
    <row r="41" spans="1:15" x14ac:dyDescent="0.3">
      <c r="A41" s="2"/>
      <c r="B41" s="2"/>
      <c r="C41" s="52">
        <v>43175.450694444444</v>
      </c>
      <c r="D41" s="10">
        <v>255</v>
      </c>
      <c r="E41" s="10"/>
      <c r="F41" s="52">
        <v>43175</v>
      </c>
      <c r="G41" s="10" t="s">
        <v>12</v>
      </c>
      <c r="H41" s="11">
        <v>3480</v>
      </c>
      <c r="I41" s="11">
        <v>0</v>
      </c>
      <c r="J41" s="11">
        <v>0</v>
      </c>
      <c r="K41" s="11">
        <v>0</v>
      </c>
      <c r="L41" s="11">
        <v>3480</v>
      </c>
      <c r="M41" s="11">
        <v>3480</v>
      </c>
      <c r="N41" s="37">
        <v>0</v>
      </c>
      <c r="O41" s="3"/>
    </row>
    <row r="42" spans="1:15" x14ac:dyDescent="0.3">
      <c r="A42" s="2"/>
      <c r="B42" s="2"/>
      <c r="C42" s="52">
        <v>43206.344444444447</v>
      </c>
      <c r="D42" s="10">
        <v>283</v>
      </c>
      <c r="E42" s="10"/>
      <c r="F42" s="52">
        <v>43206</v>
      </c>
      <c r="G42" s="10" t="s">
        <v>12</v>
      </c>
      <c r="H42" s="11">
        <v>3480</v>
      </c>
      <c r="I42" s="11">
        <v>0</v>
      </c>
      <c r="J42" s="11">
        <v>0</v>
      </c>
      <c r="K42" s="11">
        <v>3480</v>
      </c>
      <c r="L42" s="11">
        <v>0</v>
      </c>
      <c r="M42" s="11">
        <v>3480</v>
      </c>
      <c r="N42" s="37">
        <v>0</v>
      </c>
      <c r="O42" s="3"/>
    </row>
    <row r="43" spans="1:15" x14ac:dyDescent="0.3">
      <c r="A43" s="2"/>
      <c r="B43" s="2"/>
      <c r="C43" s="52">
        <v>43236.464583333334</v>
      </c>
      <c r="D43" s="10">
        <v>315</v>
      </c>
      <c r="E43" s="10"/>
      <c r="F43" s="52">
        <v>43236</v>
      </c>
      <c r="G43" s="10" t="s">
        <v>12</v>
      </c>
      <c r="H43" s="11">
        <v>3480</v>
      </c>
      <c r="I43" s="11">
        <v>0</v>
      </c>
      <c r="J43" s="11">
        <v>3480</v>
      </c>
      <c r="K43" s="11">
        <v>0</v>
      </c>
      <c r="L43" s="11">
        <v>0</v>
      </c>
      <c r="M43" s="11">
        <v>3480</v>
      </c>
      <c r="N43" s="37">
        <v>0</v>
      </c>
      <c r="O43" s="3"/>
    </row>
    <row r="44" spans="1:15" x14ac:dyDescent="0.3">
      <c r="A44" s="2"/>
      <c r="B44" s="2"/>
      <c r="C44" s="52">
        <v>43265.753472222219</v>
      </c>
      <c r="D44" s="10">
        <v>342</v>
      </c>
      <c r="E44" s="10"/>
      <c r="F44" s="52">
        <v>43265</v>
      </c>
      <c r="G44" s="10" t="s">
        <v>12</v>
      </c>
      <c r="H44" s="11">
        <v>3480</v>
      </c>
      <c r="I44" s="11">
        <v>3480</v>
      </c>
      <c r="J44" s="11">
        <v>0</v>
      </c>
      <c r="K44" s="11">
        <v>0</v>
      </c>
      <c r="L44" s="11">
        <v>0</v>
      </c>
      <c r="M44" s="11">
        <v>3480</v>
      </c>
      <c r="N44" s="37">
        <v>0</v>
      </c>
      <c r="O44" s="3"/>
    </row>
    <row r="45" spans="1:15" x14ac:dyDescent="0.3">
      <c r="A45" s="2"/>
      <c r="B45" s="2"/>
      <c r="C45" s="52"/>
      <c r="D45" s="10"/>
      <c r="E45" s="10"/>
      <c r="F45" s="52"/>
      <c r="G45" s="10"/>
      <c r="H45" s="11"/>
      <c r="I45" s="15">
        <f t="shared" ref="I45:M45" si="8">SUM(I37:I44)</f>
        <v>3480</v>
      </c>
      <c r="J45" s="15">
        <f t="shared" si="8"/>
        <v>3480</v>
      </c>
      <c r="K45" s="15">
        <f t="shared" si="8"/>
        <v>3480</v>
      </c>
      <c r="L45" s="15">
        <f t="shared" si="8"/>
        <v>27840</v>
      </c>
      <c r="M45" s="15">
        <f t="shared" si="8"/>
        <v>38280</v>
      </c>
      <c r="N45" s="27">
        <f>SUM(N37:N44)</f>
        <v>20880</v>
      </c>
      <c r="O45" s="2"/>
    </row>
    <row r="46" spans="1:15" x14ac:dyDescent="0.3">
      <c r="C46" s="53" t="s">
        <v>75</v>
      </c>
      <c r="D46" s="9"/>
      <c r="E46" s="9"/>
      <c r="F46" s="53"/>
      <c r="G46" s="9"/>
      <c r="H46" s="9"/>
      <c r="I46" s="9"/>
      <c r="J46" s="9"/>
      <c r="K46" s="9"/>
      <c r="L46" s="9"/>
      <c r="M46" s="9"/>
      <c r="N46" s="9"/>
      <c r="O46" s="2"/>
    </row>
    <row r="47" spans="1:15" x14ac:dyDescent="0.3">
      <c r="A47" s="2"/>
      <c r="B47" s="2"/>
      <c r="C47" s="52">
        <v>43265.761111111111</v>
      </c>
      <c r="D47" s="10">
        <v>356</v>
      </c>
      <c r="E47" s="10"/>
      <c r="F47" s="52">
        <v>43265</v>
      </c>
      <c r="G47" s="10" t="s">
        <v>12</v>
      </c>
      <c r="H47" s="11">
        <v>3480</v>
      </c>
      <c r="I47" s="11">
        <v>3480</v>
      </c>
      <c r="J47" s="11">
        <v>0</v>
      </c>
      <c r="K47" s="11">
        <v>0</v>
      </c>
      <c r="L47" s="11">
        <v>0</v>
      </c>
      <c r="M47" s="11">
        <v>3480</v>
      </c>
      <c r="N47" s="37">
        <f>M47</f>
        <v>3480</v>
      </c>
    </row>
    <row r="48" spans="1:15" x14ac:dyDescent="0.3">
      <c r="A48" s="2"/>
      <c r="B48" s="2"/>
      <c r="C48" s="52"/>
      <c r="D48" s="10"/>
      <c r="E48" s="10"/>
      <c r="F48" s="52"/>
      <c r="G48" s="10"/>
      <c r="H48" s="11"/>
      <c r="I48" s="15">
        <f t="shared" ref="I48:M48" si="9">I47</f>
        <v>3480</v>
      </c>
      <c r="J48" s="15">
        <f t="shared" si="9"/>
        <v>0</v>
      </c>
      <c r="K48" s="15">
        <f t="shared" si="9"/>
        <v>0</v>
      </c>
      <c r="L48" s="15">
        <f t="shared" si="9"/>
        <v>0</v>
      </c>
      <c r="M48" s="15">
        <f t="shared" si="9"/>
        <v>3480</v>
      </c>
      <c r="N48" s="27">
        <f>N47</f>
        <v>3480</v>
      </c>
      <c r="O48" s="2"/>
    </row>
    <row r="49" spans="1:15" x14ac:dyDescent="0.3">
      <c r="C49" s="53" t="s">
        <v>76</v>
      </c>
      <c r="D49" s="9"/>
      <c r="E49" s="9"/>
      <c r="F49" s="53"/>
      <c r="G49" s="9"/>
      <c r="H49" s="9"/>
      <c r="I49" s="9"/>
      <c r="J49" s="9"/>
      <c r="K49" s="9"/>
      <c r="L49" s="9"/>
      <c r="M49" s="9"/>
      <c r="N49" s="9"/>
      <c r="O49" s="2"/>
    </row>
    <row r="50" spans="1:15" x14ac:dyDescent="0.3">
      <c r="A50" s="2"/>
      <c r="B50" s="2"/>
      <c r="C50" s="52">
        <v>42751.347916666666</v>
      </c>
      <c r="D50" s="10" t="s">
        <v>26</v>
      </c>
      <c r="E50" s="10"/>
      <c r="F50" s="52">
        <v>42751.394895833335</v>
      </c>
      <c r="G50" s="10" t="s">
        <v>12</v>
      </c>
      <c r="H50" s="11">
        <v>8700</v>
      </c>
      <c r="I50" s="11">
        <v>0</v>
      </c>
      <c r="J50" s="11">
        <v>0</v>
      </c>
      <c r="K50" s="11">
        <v>0</v>
      </c>
      <c r="L50" s="11">
        <v>8700</v>
      </c>
      <c r="M50" s="11">
        <v>8700</v>
      </c>
      <c r="N50" s="37">
        <v>8700</v>
      </c>
    </row>
    <row r="51" spans="1:15" x14ac:dyDescent="0.3">
      <c r="A51" s="2"/>
      <c r="B51" s="2"/>
      <c r="C51" s="52">
        <v>42797.76666666667</v>
      </c>
      <c r="D51" s="10" t="s">
        <v>27</v>
      </c>
      <c r="E51" s="10"/>
      <c r="F51" s="52">
        <v>42797.523796296293</v>
      </c>
      <c r="G51" s="10" t="s">
        <v>12</v>
      </c>
      <c r="H51" s="11">
        <v>6960</v>
      </c>
      <c r="I51" s="11">
        <v>0</v>
      </c>
      <c r="J51" s="11">
        <v>0</v>
      </c>
      <c r="K51" s="11">
        <v>0</v>
      </c>
      <c r="L51" s="11">
        <v>6960</v>
      </c>
      <c r="M51" s="11">
        <v>6960</v>
      </c>
      <c r="N51" s="37">
        <v>6960</v>
      </c>
    </row>
    <row r="52" spans="1:15" x14ac:dyDescent="0.3">
      <c r="A52" s="2"/>
      <c r="B52" s="2"/>
      <c r="C52" s="52">
        <v>42810.510416666664</v>
      </c>
      <c r="D52" s="10" t="s">
        <v>28</v>
      </c>
      <c r="E52" s="10"/>
      <c r="F52" s="52">
        <v>42810.574201388888</v>
      </c>
      <c r="G52" s="10" t="s">
        <v>12</v>
      </c>
      <c r="H52" s="11">
        <v>8700</v>
      </c>
      <c r="I52" s="11">
        <v>0</v>
      </c>
      <c r="J52" s="11">
        <v>0</v>
      </c>
      <c r="K52" s="11">
        <v>0</v>
      </c>
      <c r="L52" s="11">
        <v>8700</v>
      </c>
      <c r="M52" s="11">
        <v>8700</v>
      </c>
      <c r="N52" s="37">
        <v>8700</v>
      </c>
    </row>
    <row r="53" spans="1:15" x14ac:dyDescent="0.3">
      <c r="A53" s="2"/>
      <c r="B53" s="2"/>
      <c r="C53" s="52">
        <v>43264.455555555556</v>
      </c>
      <c r="D53" s="10">
        <v>338</v>
      </c>
      <c r="E53" s="10"/>
      <c r="F53" s="52">
        <v>43264</v>
      </c>
      <c r="G53" s="10" t="s">
        <v>12</v>
      </c>
      <c r="H53" s="11">
        <v>12351.4</v>
      </c>
      <c r="I53" s="11">
        <v>12351.4</v>
      </c>
      <c r="J53" s="11">
        <v>0</v>
      </c>
      <c r="K53" s="11">
        <v>0</v>
      </c>
      <c r="L53" s="11">
        <v>0</v>
      </c>
      <c r="M53" s="11">
        <v>12351.4</v>
      </c>
      <c r="N53" s="37">
        <v>0</v>
      </c>
    </row>
    <row r="54" spans="1:15" x14ac:dyDescent="0.3">
      <c r="A54" s="2"/>
      <c r="B54" s="2"/>
      <c r="C54" s="52"/>
      <c r="D54" s="10"/>
      <c r="E54" s="10"/>
      <c r="F54" s="52"/>
      <c r="G54" s="10"/>
      <c r="H54" s="11"/>
      <c r="I54" s="15">
        <f t="shared" ref="I54:M54" si="10">SUM(I50:I53)</f>
        <v>12351.4</v>
      </c>
      <c r="J54" s="15">
        <f t="shared" si="10"/>
        <v>0</v>
      </c>
      <c r="K54" s="15">
        <f t="shared" si="10"/>
        <v>0</v>
      </c>
      <c r="L54" s="15">
        <f t="shared" si="10"/>
        <v>24360</v>
      </c>
      <c r="M54" s="15">
        <f t="shared" si="10"/>
        <v>36711.4</v>
      </c>
      <c r="N54" s="27">
        <f>SUM(N50:N53)</f>
        <v>24360</v>
      </c>
      <c r="O54" s="2"/>
    </row>
    <row r="55" spans="1:15" x14ac:dyDescent="0.3">
      <c r="C55" s="53" t="s">
        <v>77</v>
      </c>
      <c r="D55" s="9"/>
      <c r="E55" s="9"/>
      <c r="F55" s="53"/>
      <c r="G55" s="9"/>
      <c r="H55" s="9"/>
      <c r="I55" s="9"/>
      <c r="J55" s="9"/>
      <c r="K55" s="9"/>
      <c r="L55" s="9"/>
      <c r="M55" s="9"/>
      <c r="N55" s="9"/>
      <c r="O55" s="2"/>
    </row>
    <row r="56" spans="1:15" x14ac:dyDescent="0.3">
      <c r="A56" s="2"/>
      <c r="B56" s="2"/>
      <c r="C56" s="52">
        <v>43024.445833333331</v>
      </c>
      <c r="D56" s="10">
        <v>134</v>
      </c>
      <c r="E56" s="10"/>
      <c r="F56" s="52">
        <v>43024</v>
      </c>
      <c r="G56" s="10" t="s">
        <v>12</v>
      </c>
      <c r="H56" s="11">
        <v>30508</v>
      </c>
      <c r="I56" s="11">
        <v>0</v>
      </c>
      <c r="J56" s="11">
        <v>0</v>
      </c>
      <c r="K56" s="11">
        <v>0</v>
      </c>
      <c r="L56" s="11">
        <v>30508</v>
      </c>
      <c r="M56" s="11">
        <v>30508</v>
      </c>
      <c r="N56" s="37">
        <v>0</v>
      </c>
    </row>
    <row r="57" spans="1:15" x14ac:dyDescent="0.3">
      <c r="A57" s="2"/>
      <c r="B57" s="2"/>
      <c r="C57" s="52">
        <v>43116.478472222225</v>
      </c>
      <c r="D57" s="10">
        <v>210</v>
      </c>
      <c r="E57" s="10"/>
      <c r="F57" s="52">
        <v>43116</v>
      </c>
      <c r="G57" s="10" t="s">
        <v>12</v>
      </c>
      <c r="H57" s="11">
        <v>15660</v>
      </c>
      <c r="I57" s="11">
        <v>0</v>
      </c>
      <c r="J57" s="11">
        <v>0</v>
      </c>
      <c r="K57" s="11">
        <v>0</v>
      </c>
      <c r="L57" s="11">
        <v>15660</v>
      </c>
      <c r="M57" s="11">
        <v>15660</v>
      </c>
      <c r="N57" s="37">
        <v>0</v>
      </c>
    </row>
    <row r="58" spans="1:15" x14ac:dyDescent="0.3">
      <c r="A58" s="2"/>
      <c r="B58" s="2"/>
      <c r="C58" s="52">
        <v>43146.283333333333</v>
      </c>
      <c r="D58" s="10">
        <v>239</v>
      </c>
      <c r="E58" s="10"/>
      <c r="F58" s="52">
        <v>43146</v>
      </c>
      <c r="G58" s="10" t="s">
        <v>12</v>
      </c>
      <c r="H58" s="11">
        <v>15660</v>
      </c>
      <c r="I58" s="11">
        <v>0</v>
      </c>
      <c r="J58" s="11">
        <v>0</v>
      </c>
      <c r="K58" s="11">
        <v>0</v>
      </c>
      <c r="L58" s="11">
        <v>15660</v>
      </c>
      <c r="M58" s="11">
        <v>15660</v>
      </c>
      <c r="N58" s="37">
        <v>0</v>
      </c>
    </row>
    <row r="59" spans="1:15" x14ac:dyDescent="0.3">
      <c r="A59" s="2"/>
      <c r="B59" s="2"/>
      <c r="C59" s="52">
        <v>43206.350694444445</v>
      </c>
      <c r="D59" s="10">
        <v>298</v>
      </c>
      <c r="E59" s="10"/>
      <c r="F59" s="52">
        <v>43206</v>
      </c>
      <c r="G59" s="10" t="s">
        <v>12</v>
      </c>
      <c r="H59" s="11">
        <v>17864</v>
      </c>
      <c r="I59" s="11">
        <v>0</v>
      </c>
      <c r="J59" s="11">
        <v>0</v>
      </c>
      <c r="K59" s="11">
        <v>17864</v>
      </c>
      <c r="L59" s="11">
        <v>0</v>
      </c>
      <c r="M59" s="11">
        <v>17864</v>
      </c>
      <c r="N59" s="37">
        <v>0</v>
      </c>
    </row>
    <row r="60" spans="1:15" x14ac:dyDescent="0.3">
      <c r="A60" s="2"/>
      <c r="B60" s="2"/>
      <c r="C60" s="52">
        <v>43206.351388888892</v>
      </c>
      <c r="D60" s="10">
        <v>299</v>
      </c>
      <c r="E60" s="10"/>
      <c r="F60" s="52">
        <v>43206</v>
      </c>
      <c r="G60" s="10" t="s">
        <v>12</v>
      </c>
      <c r="H60" s="11">
        <v>14616</v>
      </c>
      <c r="I60" s="11">
        <v>0</v>
      </c>
      <c r="J60" s="11">
        <v>0</v>
      </c>
      <c r="K60" s="11">
        <v>14616</v>
      </c>
      <c r="L60" s="11">
        <v>0</v>
      </c>
      <c r="M60" s="11">
        <v>14616</v>
      </c>
      <c r="N60" s="37">
        <v>0</v>
      </c>
    </row>
    <row r="61" spans="1:15" x14ac:dyDescent="0.3">
      <c r="A61" s="2"/>
      <c r="B61" s="2"/>
      <c r="C61" s="52">
        <v>43236.566666666666</v>
      </c>
      <c r="D61" s="10">
        <v>330</v>
      </c>
      <c r="E61" s="10"/>
      <c r="F61" s="52">
        <v>43236</v>
      </c>
      <c r="G61" s="10" t="s">
        <v>12</v>
      </c>
      <c r="H61" s="11">
        <v>17864</v>
      </c>
      <c r="I61" s="11">
        <v>0</v>
      </c>
      <c r="J61" s="11">
        <v>17864</v>
      </c>
      <c r="K61" s="11">
        <v>0</v>
      </c>
      <c r="L61" s="11">
        <v>0</v>
      </c>
      <c r="M61" s="11">
        <v>17864</v>
      </c>
      <c r="N61" s="37">
        <v>0</v>
      </c>
    </row>
    <row r="62" spans="1:15" x14ac:dyDescent="0.3">
      <c r="A62" s="2"/>
      <c r="B62" s="2"/>
      <c r="C62" s="52">
        <v>43236.567361111112</v>
      </c>
      <c r="D62" s="10">
        <v>331</v>
      </c>
      <c r="E62" s="10"/>
      <c r="F62" s="52">
        <v>43236</v>
      </c>
      <c r="G62" s="10" t="s">
        <v>12</v>
      </c>
      <c r="H62" s="11">
        <v>14616</v>
      </c>
      <c r="I62" s="11">
        <v>0</v>
      </c>
      <c r="J62" s="11">
        <v>14616</v>
      </c>
      <c r="K62" s="11">
        <v>0</v>
      </c>
      <c r="L62" s="11">
        <v>0</v>
      </c>
      <c r="M62" s="11">
        <v>14616</v>
      </c>
      <c r="N62" s="37">
        <v>0</v>
      </c>
    </row>
    <row r="63" spans="1:15" x14ac:dyDescent="0.3">
      <c r="A63" s="2"/>
      <c r="B63" s="2"/>
      <c r="C63" s="52">
        <v>43265.763888888891</v>
      </c>
      <c r="D63" s="10">
        <v>357</v>
      </c>
      <c r="E63" s="10"/>
      <c r="F63" s="52">
        <v>43265</v>
      </c>
      <c r="G63" s="10" t="s">
        <v>12</v>
      </c>
      <c r="H63" s="11">
        <v>17864</v>
      </c>
      <c r="I63" s="11">
        <v>17864</v>
      </c>
      <c r="J63" s="11">
        <v>0</v>
      </c>
      <c r="K63" s="11">
        <v>0</v>
      </c>
      <c r="L63" s="11">
        <v>0</v>
      </c>
      <c r="M63" s="11">
        <v>17864</v>
      </c>
      <c r="N63" s="37">
        <v>0</v>
      </c>
    </row>
    <row r="64" spans="1:15" x14ac:dyDescent="0.3">
      <c r="A64" s="2"/>
      <c r="B64" s="2"/>
      <c r="C64" s="52">
        <v>43265.76458333333</v>
      </c>
      <c r="D64" s="10">
        <v>358</v>
      </c>
      <c r="E64" s="10"/>
      <c r="F64" s="52">
        <v>43265</v>
      </c>
      <c r="G64" s="10" t="s">
        <v>12</v>
      </c>
      <c r="H64" s="11">
        <v>14616</v>
      </c>
      <c r="I64" s="11">
        <v>14616</v>
      </c>
      <c r="J64" s="11">
        <v>0</v>
      </c>
      <c r="K64" s="11">
        <v>0</v>
      </c>
      <c r="L64" s="11">
        <v>0</v>
      </c>
      <c r="M64" s="11">
        <v>14616</v>
      </c>
      <c r="N64" s="37">
        <v>0</v>
      </c>
    </row>
    <row r="65" spans="1:15" x14ac:dyDescent="0.3">
      <c r="A65" s="2"/>
      <c r="B65" s="2"/>
      <c r="C65" s="52"/>
      <c r="D65" s="10"/>
      <c r="E65" s="10"/>
      <c r="F65" s="52"/>
      <c r="G65" s="10"/>
      <c r="H65" s="11"/>
      <c r="I65" s="15">
        <f t="shared" ref="I65:M65" si="11">SUM(I56:I64)</f>
        <v>32480</v>
      </c>
      <c r="J65" s="15">
        <f t="shared" si="11"/>
        <v>32480</v>
      </c>
      <c r="K65" s="15">
        <f t="shared" si="11"/>
        <v>32480</v>
      </c>
      <c r="L65" s="15">
        <f t="shared" si="11"/>
        <v>61828</v>
      </c>
      <c r="M65" s="15">
        <f t="shared" si="11"/>
        <v>159268</v>
      </c>
      <c r="N65" s="27">
        <f>SUM(N56:N64)</f>
        <v>0</v>
      </c>
      <c r="O65" s="2"/>
    </row>
    <row r="66" spans="1:15" x14ac:dyDescent="0.3">
      <c r="C66" s="53" t="s">
        <v>78</v>
      </c>
      <c r="D66" s="9"/>
      <c r="E66" s="9"/>
      <c r="F66" s="53"/>
      <c r="G66" s="9"/>
      <c r="H66" s="9"/>
      <c r="I66" s="9"/>
      <c r="J66" s="9"/>
      <c r="K66" s="9"/>
      <c r="L66" s="9"/>
      <c r="M66" s="9"/>
      <c r="N66" s="9"/>
      <c r="O66" s="2"/>
    </row>
    <row r="67" spans="1:15" x14ac:dyDescent="0.3">
      <c r="A67" s="2"/>
      <c r="B67" s="2"/>
      <c r="C67" s="52">
        <v>43236.46597222222</v>
      </c>
      <c r="D67" s="10">
        <v>318</v>
      </c>
      <c r="E67" s="10"/>
      <c r="F67" s="52">
        <v>43236</v>
      </c>
      <c r="G67" s="10" t="s">
        <v>12</v>
      </c>
      <c r="H67" s="11">
        <v>3480</v>
      </c>
      <c r="I67" s="11">
        <v>0</v>
      </c>
      <c r="J67" s="11">
        <v>3480</v>
      </c>
      <c r="K67" s="11">
        <v>0</v>
      </c>
      <c r="L67" s="11">
        <v>0</v>
      </c>
      <c r="M67" s="11">
        <v>3480</v>
      </c>
      <c r="N67" s="37">
        <v>0</v>
      </c>
    </row>
    <row r="68" spans="1:15" x14ac:dyDescent="0.3">
      <c r="A68" s="2"/>
      <c r="B68" s="2"/>
      <c r="C68" s="52">
        <v>43265.754861111112</v>
      </c>
      <c r="D68" s="10">
        <v>345</v>
      </c>
      <c r="E68" s="10"/>
      <c r="F68" s="52">
        <v>43265</v>
      </c>
      <c r="G68" s="10" t="s">
        <v>12</v>
      </c>
      <c r="H68" s="11">
        <v>3480</v>
      </c>
      <c r="I68" s="11">
        <v>3480</v>
      </c>
      <c r="J68" s="11">
        <v>0</v>
      </c>
      <c r="K68" s="11">
        <v>0</v>
      </c>
      <c r="L68" s="11">
        <v>0</v>
      </c>
      <c r="M68" s="11">
        <v>3480</v>
      </c>
      <c r="N68" s="37">
        <v>0</v>
      </c>
    </row>
    <row r="69" spans="1:15" x14ac:dyDescent="0.3">
      <c r="A69" s="2"/>
      <c r="B69" s="2"/>
      <c r="C69" s="52"/>
      <c r="D69" s="10"/>
      <c r="E69" s="10"/>
      <c r="F69" s="52"/>
      <c r="G69" s="10"/>
      <c r="H69" s="11"/>
      <c r="I69" s="15">
        <f t="shared" ref="I69:M69" si="12">SUM(I67:I68)</f>
        <v>3480</v>
      </c>
      <c r="J69" s="15">
        <f t="shared" si="12"/>
        <v>3480</v>
      </c>
      <c r="K69" s="15">
        <f t="shared" si="12"/>
        <v>0</v>
      </c>
      <c r="L69" s="15">
        <f t="shared" si="12"/>
        <v>0</v>
      </c>
      <c r="M69" s="15">
        <f t="shared" si="12"/>
        <v>6960</v>
      </c>
      <c r="N69" s="27">
        <f>SUM(N67:N68)</f>
        <v>0</v>
      </c>
      <c r="O69" s="2"/>
    </row>
    <row r="70" spans="1:15" x14ac:dyDescent="0.3">
      <c r="C70" s="53" t="s">
        <v>79</v>
      </c>
      <c r="D70" s="9"/>
      <c r="E70" s="9"/>
      <c r="F70" s="53"/>
      <c r="G70" s="9"/>
      <c r="H70" s="9"/>
      <c r="I70" s="9"/>
      <c r="J70" s="9"/>
      <c r="K70" s="9"/>
      <c r="L70" s="9"/>
      <c r="M70" s="9"/>
      <c r="N70" s="9"/>
      <c r="O70" s="2"/>
    </row>
    <row r="71" spans="1:15" x14ac:dyDescent="0.3">
      <c r="A71" s="2"/>
      <c r="B71" s="2"/>
      <c r="C71" s="52">
        <v>42931.615277777775</v>
      </c>
      <c r="D71" s="10">
        <v>85</v>
      </c>
      <c r="E71" s="10"/>
      <c r="F71" s="52">
        <v>42931</v>
      </c>
      <c r="G71" s="10" t="s">
        <v>12</v>
      </c>
      <c r="H71" s="11">
        <v>3480</v>
      </c>
      <c r="I71" s="11">
        <v>0</v>
      </c>
      <c r="J71" s="11">
        <v>0</v>
      </c>
      <c r="K71" s="11">
        <v>0</v>
      </c>
      <c r="L71" s="11">
        <v>3480</v>
      </c>
      <c r="M71" s="11">
        <v>3480</v>
      </c>
      <c r="N71" s="37">
        <v>0</v>
      </c>
    </row>
    <row r="72" spans="1:15" x14ac:dyDescent="0.3">
      <c r="A72" s="2"/>
      <c r="B72" s="2"/>
      <c r="C72" s="52">
        <v>42998.606249999997</v>
      </c>
      <c r="D72" s="10">
        <v>122</v>
      </c>
      <c r="E72" s="10"/>
      <c r="F72" s="52">
        <v>42998</v>
      </c>
      <c r="G72" s="10" t="s">
        <v>12</v>
      </c>
      <c r="H72" s="11">
        <v>3480</v>
      </c>
      <c r="I72" s="11">
        <v>0</v>
      </c>
      <c r="J72" s="11">
        <v>0</v>
      </c>
      <c r="K72" s="11">
        <v>0</v>
      </c>
      <c r="L72" s="11">
        <v>3480</v>
      </c>
      <c r="M72" s="11">
        <v>3480</v>
      </c>
      <c r="N72" s="37">
        <v>0</v>
      </c>
    </row>
    <row r="73" spans="1:15" x14ac:dyDescent="0.3">
      <c r="A73" s="2"/>
      <c r="B73" s="2"/>
      <c r="C73" s="52">
        <v>42998.606944444444</v>
      </c>
      <c r="D73" s="10">
        <v>123</v>
      </c>
      <c r="E73" s="10"/>
      <c r="F73" s="52">
        <v>42998</v>
      </c>
      <c r="G73" s="10" t="s">
        <v>12</v>
      </c>
      <c r="H73" s="11">
        <v>3480</v>
      </c>
      <c r="I73" s="11">
        <v>0</v>
      </c>
      <c r="J73" s="11">
        <v>0</v>
      </c>
      <c r="K73" s="11">
        <v>0</v>
      </c>
      <c r="L73" s="11">
        <v>3480</v>
      </c>
      <c r="M73" s="11">
        <v>3480</v>
      </c>
      <c r="N73" s="37">
        <v>0</v>
      </c>
    </row>
    <row r="74" spans="1:15" x14ac:dyDescent="0.3">
      <c r="A74" s="2"/>
      <c r="B74" s="2"/>
      <c r="C74" s="52">
        <v>43024.456944444442</v>
      </c>
      <c r="D74" s="10">
        <v>144</v>
      </c>
      <c r="E74" s="10"/>
      <c r="F74" s="52">
        <v>43024</v>
      </c>
      <c r="G74" s="10" t="s">
        <v>12</v>
      </c>
      <c r="H74" s="11">
        <v>3480</v>
      </c>
      <c r="I74" s="11">
        <v>0</v>
      </c>
      <c r="J74" s="11">
        <v>0</v>
      </c>
      <c r="K74" s="11">
        <v>0</v>
      </c>
      <c r="L74" s="11">
        <v>3480</v>
      </c>
      <c r="M74" s="11">
        <v>3480</v>
      </c>
      <c r="N74" s="37">
        <v>0</v>
      </c>
    </row>
    <row r="75" spans="1:15" x14ac:dyDescent="0.3">
      <c r="A75" s="2"/>
      <c r="B75" s="2"/>
      <c r="C75" s="52">
        <v>43054.288888888892</v>
      </c>
      <c r="D75" s="10">
        <v>164</v>
      </c>
      <c r="E75" s="10"/>
      <c r="F75" s="52">
        <v>43054</v>
      </c>
      <c r="G75" s="10" t="s">
        <v>12</v>
      </c>
      <c r="H75" s="11">
        <v>3480</v>
      </c>
      <c r="I75" s="11">
        <v>0</v>
      </c>
      <c r="J75" s="11">
        <v>0</v>
      </c>
      <c r="K75" s="11">
        <v>0</v>
      </c>
      <c r="L75" s="11">
        <v>3480</v>
      </c>
      <c r="M75" s="11">
        <v>3480</v>
      </c>
      <c r="N75" s="37">
        <v>0</v>
      </c>
    </row>
    <row r="76" spans="1:15" x14ac:dyDescent="0.3">
      <c r="A76" s="2"/>
      <c r="B76" s="2"/>
      <c r="C76" s="52">
        <v>43083.780555555553</v>
      </c>
      <c r="D76" s="10">
        <v>186</v>
      </c>
      <c r="E76" s="10"/>
      <c r="F76" s="52">
        <v>43083</v>
      </c>
      <c r="G76" s="10" t="s">
        <v>12</v>
      </c>
      <c r="H76" s="11">
        <v>3480</v>
      </c>
      <c r="I76" s="11">
        <v>0</v>
      </c>
      <c r="J76" s="11">
        <v>0</v>
      </c>
      <c r="K76" s="11">
        <v>0</v>
      </c>
      <c r="L76" s="11">
        <v>3480</v>
      </c>
      <c r="M76" s="11">
        <v>3480</v>
      </c>
      <c r="N76" s="37">
        <v>0</v>
      </c>
    </row>
    <row r="77" spans="1:15" x14ac:dyDescent="0.3">
      <c r="A77" s="2"/>
      <c r="B77" s="2"/>
      <c r="C77" s="52">
        <v>43116.479166666664</v>
      </c>
      <c r="D77" s="10">
        <v>211</v>
      </c>
      <c r="E77" s="10"/>
      <c r="F77" s="52">
        <v>43116</v>
      </c>
      <c r="G77" s="10" t="s">
        <v>12</v>
      </c>
      <c r="H77" s="11">
        <v>3480</v>
      </c>
      <c r="I77" s="11">
        <v>0</v>
      </c>
      <c r="J77" s="11">
        <v>0</v>
      </c>
      <c r="K77" s="11">
        <v>0</v>
      </c>
      <c r="L77" s="11">
        <v>3480</v>
      </c>
      <c r="M77" s="11">
        <v>3480</v>
      </c>
      <c r="N77" s="37">
        <v>0</v>
      </c>
    </row>
    <row r="78" spans="1:15" x14ac:dyDescent="0.3">
      <c r="A78" s="2"/>
      <c r="B78" s="2"/>
      <c r="C78" s="52">
        <v>43146.28402777778</v>
      </c>
      <c r="D78" s="10">
        <v>240</v>
      </c>
      <c r="E78" s="10"/>
      <c r="F78" s="52">
        <v>43146</v>
      </c>
      <c r="G78" s="10" t="s">
        <v>12</v>
      </c>
      <c r="H78" s="11">
        <v>3480</v>
      </c>
      <c r="I78" s="11">
        <v>0</v>
      </c>
      <c r="J78" s="11">
        <v>0</v>
      </c>
      <c r="K78" s="11">
        <v>0</v>
      </c>
      <c r="L78" s="11">
        <v>3480</v>
      </c>
      <c r="M78" s="11">
        <v>3480</v>
      </c>
      <c r="N78" s="37">
        <v>0</v>
      </c>
    </row>
    <row r="79" spans="1:15" x14ac:dyDescent="0.3">
      <c r="A79" s="2"/>
      <c r="B79" s="2"/>
      <c r="C79" s="52">
        <v>43175.493055555555</v>
      </c>
      <c r="D79" s="10">
        <v>266</v>
      </c>
      <c r="E79" s="10"/>
      <c r="F79" s="52">
        <v>43175</v>
      </c>
      <c r="G79" s="10" t="s">
        <v>12</v>
      </c>
      <c r="H79" s="11">
        <v>3480</v>
      </c>
      <c r="I79" s="11">
        <v>0</v>
      </c>
      <c r="J79" s="11">
        <v>0</v>
      </c>
      <c r="K79" s="11">
        <v>0</v>
      </c>
      <c r="L79" s="11">
        <v>3480</v>
      </c>
      <c r="M79" s="11">
        <v>3480</v>
      </c>
      <c r="N79" s="37">
        <v>0</v>
      </c>
    </row>
    <row r="80" spans="1:15" x14ac:dyDescent="0.3">
      <c r="A80" s="2"/>
      <c r="B80" s="2"/>
      <c r="C80" s="52">
        <v>43206.348611111112</v>
      </c>
      <c r="D80" s="10">
        <v>294</v>
      </c>
      <c r="E80" s="10"/>
      <c r="F80" s="52">
        <v>43206</v>
      </c>
      <c r="G80" s="10" t="s">
        <v>12</v>
      </c>
      <c r="H80" s="11">
        <v>3480</v>
      </c>
      <c r="I80" s="11">
        <v>0</v>
      </c>
      <c r="J80" s="11">
        <v>0</v>
      </c>
      <c r="K80" s="11">
        <v>3480</v>
      </c>
      <c r="L80" s="11">
        <v>0</v>
      </c>
      <c r="M80" s="11">
        <v>3480</v>
      </c>
      <c r="N80" s="37">
        <v>0</v>
      </c>
    </row>
    <row r="81" spans="1:15" x14ac:dyDescent="0.3">
      <c r="A81" s="2"/>
      <c r="B81" s="2"/>
      <c r="C81" s="52">
        <v>43236.469444444447</v>
      </c>
      <c r="D81" s="10">
        <v>326</v>
      </c>
      <c r="E81" s="10"/>
      <c r="F81" s="52">
        <v>43236</v>
      </c>
      <c r="G81" s="10" t="s">
        <v>12</v>
      </c>
      <c r="H81" s="11">
        <v>3480</v>
      </c>
      <c r="I81" s="11">
        <v>0</v>
      </c>
      <c r="J81" s="11">
        <v>3480</v>
      </c>
      <c r="K81" s="11">
        <v>0</v>
      </c>
      <c r="L81" s="11">
        <v>0</v>
      </c>
      <c r="M81" s="11">
        <v>3480</v>
      </c>
      <c r="N81" s="37">
        <v>0</v>
      </c>
    </row>
    <row r="82" spans="1:15" x14ac:dyDescent="0.3">
      <c r="A82" s="2"/>
      <c r="B82" s="2"/>
      <c r="C82" s="52">
        <v>43265.759027777778</v>
      </c>
      <c r="D82" s="10">
        <v>353</v>
      </c>
      <c r="E82" s="10"/>
      <c r="F82" s="52">
        <v>43265</v>
      </c>
      <c r="G82" s="10" t="s">
        <v>12</v>
      </c>
      <c r="H82" s="11">
        <v>3480</v>
      </c>
      <c r="I82" s="11">
        <v>3480</v>
      </c>
      <c r="J82" s="11">
        <v>0</v>
      </c>
      <c r="K82" s="11">
        <v>0</v>
      </c>
      <c r="L82" s="11">
        <v>0</v>
      </c>
      <c r="M82" s="11">
        <v>3480</v>
      </c>
      <c r="N82" s="37">
        <v>0</v>
      </c>
    </row>
    <row r="83" spans="1:15" x14ac:dyDescent="0.3">
      <c r="A83" s="2"/>
      <c r="B83" s="2"/>
      <c r="C83" s="52"/>
      <c r="D83" s="10"/>
      <c r="E83" s="10"/>
      <c r="F83" s="52"/>
      <c r="G83" s="10"/>
      <c r="H83" s="11"/>
      <c r="I83" s="15">
        <f t="shared" ref="I83:M83" si="13">SUM(I71:I82)</f>
        <v>3480</v>
      </c>
      <c r="J83" s="15">
        <f t="shared" si="13"/>
        <v>3480</v>
      </c>
      <c r="K83" s="15">
        <f t="shared" si="13"/>
        <v>3480</v>
      </c>
      <c r="L83" s="15">
        <f t="shared" si="13"/>
        <v>31320</v>
      </c>
      <c r="M83" s="15">
        <f t="shared" si="13"/>
        <v>41760</v>
      </c>
      <c r="N83" s="27">
        <f>SUM(N71:N82)</f>
        <v>0</v>
      </c>
      <c r="O83" s="2"/>
    </row>
    <row r="84" spans="1:15" x14ac:dyDescent="0.3">
      <c r="C84" s="53" t="s">
        <v>80</v>
      </c>
      <c r="D84" s="9"/>
      <c r="E84" s="9"/>
      <c r="F84" s="53"/>
      <c r="G84" s="9"/>
      <c r="H84" s="9"/>
      <c r="I84" s="9"/>
      <c r="J84" s="9"/>
      <c r="K84" s="9"/>
      <c r="L84" s="9"/>
      <c r="M84" s="9"/>
      <c r="N84" s="9"/>
      <c r="O84" s="2"/>
    </row>
    <row r="85" spans="1:15" x14ac:dyDescent="0.3">
      <c r="A85" s="2"/>
      <c r="B85" s="2"/>
      <c r="C85" s="52">
        <v>43236.466666666667</v>
      </c>
      <c r="D85" s="10">
        <v>319</v>
      </c>
      <c r="E85" s="10"/>
      <c r="F85" s="52">
        <v>43236</v>
      </c>
      <c r="G85" s="10" t="s">
        <v>12</v>
      </c>
      <c r="H85" s="11">
        <v>1160</v>
      </c>
      <c r="I85" s="11">
        <v>0</v>
      </c>
      <c r="J85" s="11">
        <v>1160</v>
      </c>
      <c r="K85" s="11">
        <v>0</v>
      </c>
      <c r="L85" s="11">
        <v>0</v>
      </c>
      <c r="M85" s="11">
        <v>1160</v>
      </c>
      <c r="N85" s="37">
        <v>0</v>
      </c>
    </row>
    <row r="86" spans="1:15" x14ac:dyDescent="0.3">
      <c r="A86" s="2"/>
      <c r="B86" s="2"/>
      <c r="C86" s="52">
        <v>43265.755555555559</v>
      </c>
      <c r="D86" s="10">
        <v>346</v>
      </c>
      <c r="E86" s="10"/>
      <c r="F86" s="52">
        <v>43265</v>
      </c>
      <c r="G86" s="10" t="s">
        <v>12</v>
      </c>
      <c r="H86" s="11">
        <v>1160</v>
      </c>
      <c r="I86" s="11">
        <v>1160</v>
      </c>
      <c r="J86" s="11">
        <v>0</v>
      </c>
      <c r="K86" s="11">
        <v>0</v>
      </c>
      <c r="L86" s="11">
        <v>0</v>
      </c>
      <c r="M86" s="11">
        <v>1160</v>
      </c>
      <c r="N86" s="37">
        <v>0</v>
      </c>
    </row>
    <row r="87" spans="1:15" x14ac:dyDescent="0.3">
      <c r="A87" s="2"/>
      <c r="B87" s="2"/>
      <c r="C87" s="52"/>
      <c r="D87" s="10"/>
      <c r="E87" s="10"/>
      <c r="F87" s="52"/>
      <c r="G87" s="10"/>
      <c r="H87" s="11"/>
      <c r="I87" s="15">
        <f t="shared" ref="I87:M87" si="14">SUM(I85:I86)</f>
        <v>1160</v>
      </c>
      <c r="J87" s="15">
        <f t="shared" si="14"/>
        <v>1160</v>
      </c>
      <c r="K87" s="15">
        <f t="shared" si="14"/>
        <v>0</v>
      </c>
      <c r="L87" s="15">
        <f t="shared" si="14"/>
        <v>0</v>
      </c>
      <c r="M87" s="15">
        <f t="shared" si="14"/>
        <v>2320</v>
      </c>
      <c r="N87" s="27">
        <f>SUM(N85:N86)</f>
        <v>0</v>
      </c>
      <c r="O87" s="2"/>
    </row>
    <row r="88" spans="1:15" x14ac:dyDescent="0.3">
      <c r="C88" s="53" t="s">
        <v>81</v>
      </c>
      <c r="D88" s="9"/>
      <c r="E88" s="9"/>
      <c r="F88" s="53"/>
      <c r="G88" s="9"/>
      <c r="H88" s="9"/>
      <c r="I88" s="9"/>
      <c r="J88" s="9"/>
      <c r="K88" s="9"/>
      <c r="L88" s="9"/>
      <c r="M88" s="9"/>
      <c r="N88" s="9"/>
      <c r="O88" s="2"/>
    </row>
    <row r="89" spans="1:15" x14ac:dyDescent="0.3">
      <c r="A89" s="2"/>
      <c r="B89" s="2"/>
      <c r="C89" s="52">
        <v>43236.467361111114</v>
      </c>
      <c r="D89" s="10">
        <v>320</v>
      </c>
      <c r="E89" s="10"/>
      <c r="F89" s="52">
        <v>43236</v>
      </c>
      <c r="G89" s="10" t="s">
        <v>12</v>
      </c>
      <c r="H89" s="11">
        <v>1160</v>
      </c>
      <c r="I89" s="11">
        <v>0</v>
      </c>
      <c r="J89" s="11">
        <v>1160</v>
      </c>
      <c r="K89" s="11">
        <v>0</v>
      </c>
      <c r="L89" s="11">
        <v>0</v>
      </c>
      <c r="M89" s="11">
        <v>1160</v>
      </c>
      <c r="N89" s="37">
        <v>0</v>
      </c>
    </row>
    <row r="90" spans="1:15" x14ac:dyDescent="0.3">
      <c r="A90" s="2"/>
      <c r="B90" s="2"/>
      <c r="C90" s="52">
        <v>43265.755555555559</v>
      </c>
      <c r="D90" s="10">
        <v>347</v>
      </c>
      <c r="E90" s="10"/>
      <c r="F90" s="52">
        <v>43265</v>
      </c>
      <c r="G90" s="10" t="s">
        <v>12</v>
      </c>
      <c r="H90" s="11">
        <v>1160</v>
      </c>
      <c r="I90" s="11">
        <v>1160</v>
      </c>
      <c r="J90" s="11">
        <v>0</v>
      </c>
      <c r="K90" s="11">
        <v>0</v>
      </c>
      <c r="L90" s="11">
        <v>0</v>
      </c>
      <c r="M90" s="11">
        <v>1160</v>
      </c>
      <c r="N90" s="37">
        <v>0</v>
      </c>
    </row>
    <row r="91" spans="1:15" x14ac:dyDescent="0.3">
      <c r="A91" s="2"/>
      <c r="B91" s="2"/>
      <c r="C91" s="52"/>
      <c r="D91" s="10"/>
      <c r="E91" s="10"/>
      <c r="F91" s="52"/>
      <c r="G91" s="10"/>
      <c r="H91" s="11"/>
      <c r="I91" s="15">
        <f t="shared" ref="I91:M91" si="15">SUM(I89:I90)</f>
        <v>1160</v>
      </c>
      <c r="J91" s="15">
        <f t="shared" si="15"/>
        <v>1160</v>
      </c>
      <c r="K91" s="15">
        <f t="shared" si="15"/>
        <v>0</v>
      </c>
      <c r="L91" s="15">
        <f t="shared" si="15"/>
        <v>0</v>
      </c>
      <c r="M91" s="15">
        <f t="shared" si="15"/>
        <v>2320</v>
      </c>
      <c r="N91" s="27">
        <f>SUM(N89:N90)</f>
        <v>0</v>
      </c>
      <c r="O91" s="2"/>
    </row>
    <row r="92" spans="1:15" x14ac:dyDescent="0.3">
      <c r="C92" s="53" t="s">
        <v>82</v>
      </c>
      <c r="D92" s="9"/>
      <c r="E92" s="9"/>
      <c r="F92" s="53"/>
      <c r="G92" s="9"/>
      <c r="H92" s="9"/>
      <c r="I92" s="9"/>
      <c r="J92" s="9"/>
      <c r="K92" s="9"/>
      <c r="L92" s="9"/>
      <c r="M92" s="9"/>
      <c r="N92" s="9"/>
      <c r="O92" s="2"/>
    </row>
    <row r="93" spans="1:15" x14ac:dyDescent="0.3">
      <c r="A93" s="2"/>
      <c r="B93" s="2"/>
      <c r="C93" s="52">
        <v>42506.330555555556</v>
      </c>
      <c r="D93" s="10" t="s">
        <v>29</v>
      </c>
      <c r="E93" s="10"/>
      <c r="F93" s="52">
        <v>42506.545752314814</v>
      </c>
      <c r="G93" s="10" t="s">
        <v>12</v>
      </c>
      <c r="H93" s="11">
        <v>2320</v>
      </c>
      <c r="I93" s="11">
        <v>0</v>
      </c>
      <c r="J93" s="11">
        <v>0</v>
      </c>
      <c r="K93" s="11">
        <v>0</v>
      </c>
      <c r="L93" s="11">
        <v>2320</v>
      </c>
      <c r="M93" s="11">
        <v>2320</v>
      </c>
      <c r="N93" s="37">
        <v>0</v>
      </c>
    </row>
    <row r="94" spans="1:15" x14ac:dyDescent="0.3">
      <c r="A94" s="2"/>
      <c r="B94" s="2"/>
      <c r="C94" s="52">
        <v>42751.347916666666</v>
      </c>
      <c r="D94" s="10" t="s">
        <v>30</v>
      </c>
      <c r="E94" s="10"/>
      <c r="F94" s="52">
        <v>42751.399907407409</v>
      </c>
      <c r="G94" s="10" t="s">
        <v>12</v>
      </c>
      <c r="H94" s="11">
        <v>2320</v>
      </c>
      <c r="I94" s="11">
        <v>0</v>
      </c>
      <c r="J94" s="11">
        <v>0</v>
      </c>
      <c r="K94" s="11">
        <v>0</v>
      </c>
      <c r="L94" s="11">
        <v>2320</v>
      </c>
      <c r="M94" s="11">
        <v>2320</v>
      </c>
      <c r="N94" s="37">
        <v>0</v>
      </c>
    </row>
    <row r="95" spans="1:15" x14ac:dyDescent="0.3">
      <c r="A95" s="2"/>
      <c r="B95" s="2"/>
      <c r="C95" s="52">
        <v>42810.511111111111</v>
      </c>
      <c r="D95" s="10" t="s">
        <v>31</v>
      </c>
      <c r="E95" s="10"/>
      <c r="F95" s="52">
        <v>42810.583414351851</v>
      </c>
      <c r="G95" s="10" t="s">
        <v>12</v>
      </c>
      <c r="H95" s="11">
        <v>2320</v>
      </c>
      <c r="I95" s="11">
        <v>0</v>
      </c>
      <c r="J95" s="11">
        <v>0</v>
      </c>
      <c r="K95" s="11">
        <v>0</v>
      </c>
      <c r="L95" s="11">
        <v>2320</v>
      </c>
      <c r="M95" s="11">
        <v>2320</v>
      </c>
      <c r="N95" s="37">
        <v>0</v>
      </c>
    </row>
    <row r="96" spans="1:15" x14ac:dyDescent="0.3">
      <c r="A96" s="2"/>
      <c r="B96" s="2"/>
      <c r="C96" s="52"/>
      <c r="D96" s="10"/>
      <c r="E96" s="10"/>
      <c r="F96" s="52"/>
      <c r="G96" s="10"/>
      <c r="H96" s="11"/>
      <c r="I96" s="15">
        <f t="shared" ref="I96:M96" si="16">SUM(I93:I95)</f>
        <v>0</v>
      </c>
      <c r="J96" s="15">
        <f t="shared" si="16"/>
        <v>0</v>
      </c>
      <c r="K96" s="15">
        <f t="shared" si="16"/>
        <v>0</v>
      </c>
      <c r="L96" s="15">
        <f t="shared" si="16"/>
        <v>6960</v>
      </c>
      <c r="M96" s="15">
        <f t="shared" si="16"/>
        <v>6960</v>
      </c>
      <c r="N96" s="27">
        <f>SUM(N93:N95)</f>
        <v>0</v>
      </c>
      <c r="O96" s="2"/>
    </row>
    <row r="97" spans="1:15" x14ac:dyDescent="0.3">
      <c r="C97" s="53" t="s">
        <v>83</v>
      </c>
      <c r="D97" s="9"/>
      <c r="E97" s="9"/>
      <c r="F97" s="53"/>
      <c r="G97" s="9"/>
      <c r="H97" s="9"/>
      <c r="I97" s="9"/>
      <c r="J97" s="9"/>
      <c r="K97" s="9"/>
      <c r="L97" s="9"/>
      <c r="M97" s="9"/>
      <c r="N97" s="9"/>
      <c r="O97" s="2"/>
    </row>
    <row r="98" spans="1:15" x14ac:dyDescent="0.3">
      <c r="A98" s="2"/>
      <c r="B98" s="2"/>
      <c r="C98" s="52">
        <v>43223.279861111114</v>
      </c>
      <c r="D98" s="10">
        <v>307</v>
      </c>
      <c r="E98" s="10"/>
      <c r="F98" s="52">
        <v>43223</v>
      </c>
      <c r="G98" s="10" t="s">
        <v>12</v>
      </c>
      <c r="H98" s="11">
        <v>3480</v>
      </c>
      <c r="I98" s="11">
        <v>0</v>
      </c>
      <c r="J98" s="11">
        <v>3480</v>
      </c>
      <c r="K98" s="11">
        <v>0</v>
      </c>
      <c r="L98" s="11">
        <v>0</v>
      </c>
      <c r="M98" s="11">
        <v>3480</v>
      </c>
      <c r="N98" s="37">
        <v>0</v>
      </c>
    </row>
    <row r="99" spans="1:15" x14ac:dyDescent="0.3">
      <c r="A99" s="2"/>
      <c r="B99" s="2"/>
      <c r="C99" s="52">
        <v>43234.513194444444</v>
      </c>
      <c r="D99" s="10">
        <v>312</v>
      </c>
      <c r="E99" s="10"/>
      <c r="F99" s="52">
        <v>43234</v>
      </c>
      <c r="G99" s="10" t="s">
        <v>12</v>
      </c>
      <c r="H99" s="11">
        <v>4756</v>
      </c>
      <c r="I99" s="11">
        <v>0</v>
      </c>
      <c r="J99" s="11">
        <v>4756</v>
      </c>
      <c r="K99" s="11">
        <v>0</v>
      </c>
      <c r="L99" s="11">
        <v>0</v>
      </c>
      <c r="M99" s="11">
        <v>4756</v>
      </c>
      <c r="N99" s="37">
        <v>0</v>
      </c>
    </row>
    <row r="100" spans="1:15" x14ac:dyDescent="0.3">
      <c r="A100" s="2"/>
      <c r="B100" s="2"/>
      <c r="C100" s="52">
        <v>43234.518055555556</v>
      </c>
      <c r="D100" s="10">
        <v>313</v>
      </c>
      <c r="E100" s="10"/>
      <c r="F100" s="52">
        <v>43234</v>
      </c>
      <c r="G100" s="10" t="s">
        <v>12</v>
      </c>
      <c r="H100" s="11">
        <v>27260</v>
      </c>
      <c r="I100" s="11">
        <v>0</v>
      </c>
      <c r="J100" s="11">
        <v>27260</v>
      </c>
      <c r="K100" s="11">
        <v>0</v>
      </c>
      <c r="L100" s="11">
        <v>0</v>
      </c>
      <c r="M100" s="11">
        <v>27260</v>
      </c>
      <c r="N100" s="37">
        <v>0</v>
      </c>
    </row>
    <row r="101" spans="1:15" x14ac:dyDescent="0.3">
      <c r="A101" s="2"/>
      <c r="B101" s="2"/>
      <c r="C101" s="52">
        <v>43243.46875</v>
      </c>
      <c r="D101" s="10">
        <v>334</v>
      </c>
      <c r="E101" s="10"/>
      <c r="F101" s="52">
        <v>43243</v>
      </c>
      <c r="G101" s="10" t="s">
        <v>12</v>
      </c>
      <c r="H101" s="11">
        <v>1143.18</v>
      </c>
      <c r="I101" s="11">
        <v>1143.18</v>
      </c>
      <c r="J101" s="11">
        <v>0</v>
      </c>
      <c r="K101" s="11">
        <v>0</v>
      </c>
      <c r="L101" s="11">
        <v>0</v>
      </c>
      <c r="M101" s="11">
        <v>1143.18</v>
      </c>
      <c r="N101" s="37">
        <v>0</v>
      </c>
    </row>
    <row r="102" spans="1:15" x14ac:dyDescent="0.3">
      <c r="A102" s="2"/>
      <c r="B102" s="2"/>
      <c r="C102" s="52">
        <v>43246.601388888892</v>
      </c>
      <c r="D102" s="10">
        <v>335</v>
      </c>
      <c r="E102" s="10"/>
      <c r="F102" s="52">
        <v>43246</v>
      </c>
      <c r="G102" s="10" t="s">
        <v>12</v>
      </c>
      <c r="H102" s="11">
        <v>27260</v>
      </c>
      <c r="I102" s="11">
        <v>27260</v>
      </c>
      <c r="J102" s="11">
        <v>0</v>
      </c>
      <c r="K102" s="11">
        <v>0</v>
      </c>
      <c r="L102" s="11">
        <v>0</v>
      </c>
      <c r="M102" s="11">
        <v>27260</v>
      </c>
      <c r="N102" s="37">
        <v>0</v>
      </c>
    </row>
    <row r="103" spans="1:15" x14ac:dyDescent="0.3">
      <c r="A103" s="2"/>
      <c r="B103" s="2"/>
      <c r="C103" s="52">
        <v>43264.461111111108</v>
      </c>
      <c r="D103" s="10">
        <v>339</v>
      </c>
      <c r="E103" s="10"/>
      <c r="F103" s="52">
        <v>43264</v>
      </c>
      <c r="G103" s="10" t="s">
        <v>12</v>
      </c>
      <c r="H103" s="11">
        <v>27260</v>
      </c>
      <c r="I103" s="11">
        <v>27260</v>
      </c>
      <c r="J103" s="11">
        <v>0</v>
      </c>
      <c r="K103" s="11">
        <v>0</v>
      </c>
      <c r="L103" s="11">
        <v>0</v>
      </c>
      <c r="M103" s="11">
        <v>27260</v>
      </c>
      <c r="N103" s="37">
        <v>0</v>
      </c>
    </row>
    <row r="104" spans="1:15" x14ac:dyDescent="0.3">
      <c r="A104" s="2"/>
      <c r="B104" s="2"/>
      <c r="C104" s="52">
        <v>43265.787499999999</v>
      </c>
      <c r="D104" s="10">
        <v>361</v>
      </c>
      <c r="E104" s="10"/>
      <c r="F104" s="52">
        <v>43265</v>
      </c>
      <c r="G104" s="10" t="s">
        <v>12</v>
      </c>
      <c r="H104" s="11">
        <v>1183.2</v>
      </c>
      <c r="I104" s="11">
        <v>1183.2</v>
      </c>
      <c r="J104" s="11">
        <v>0</v>
      </c>
      <c r="K104" s="11">
        <v>0</v>
      </c>
      <c r="L104" s="11">
        <v>0</v>
      </c>
      <c r="M104" s="11">
        <v>1183.2</v>
      </c>
      <c r="N104" s="37">
        <v>0</v>
      </c>
    </row>
    <row r="105" spans="1:15" x14ac:dyDescent="0.3">
      <c r="A105" s="2"/>
      <c r="B105" s="2"/>
      <c r="C105" s="52"/>
      <c r="D105" s="10"/>
      <c r="E105" s="10"/>
      <c r="F105" s="52"/>
      <c r="G105" s="10"/>
      <c r="H105" s="11"/>
      <c r="I105" s="15">
        <f t="shared" ref="I105:M105" si="17">SUM(I98:I104)</f>
        <v>56846.38</v>
      </c>
      <c r="J105" s="15">
        <f t="shared" si="17"/>
        <v>35496</v>
      </c>
      <c r="K105" s="15">
        <f t="shared" si="17"/>
        <v>0</v>
      </c>
      <c r="L105" s="15">
        <f t="shared" si="17"/>
        <v>0</v>
      </c>
      <c r="M105" s="15">
        <f t="shared" si="17"/>
        <v>92342.37999999999</v>
      </c>
      <c r="N105" s="27">
        <f>SUM(N98:N104)</f>
        <v>0</v>
      </c>
      <c r="O105" s="2"/>
    </row>
    <row r="106" spans="1:15" x14ac:dyDescent="0.3">
      <c r="C106" s="53" t="s">
        <v>84</v>
      </c>
      <c r="D106" s="9"/>
      <c r="E106" s="9"/>
      <c r="F106" s="53"/>
      <c r="G106" s="9"/>
      <c r="H106" s="9"/>
      <c r="I106" s="9"/>
      <c r="J106" s="9"/>
      <c r="K106" s="9"/>
      <c r="L106" s="9"/>
      <c r="M106" s="9"/>
      <c r="N106" s="9"/>
      <c r="O106" s="2"/>
    </row>
    <row r="107" spans="1:15" x14ac:dyDescent="0.3">
      <c r="A107" s="2"/>
      <c r="B107" s="2"/>
      <c r="C107" s="52">
        <v>43236.46875</v>
      </c>
      <c r="D107" s="10">
        <v>325</v>
      </c>
      <c r="E107" s="10"/>
      <c r="F107" s="52">
        <v>43236</v>
      </c>
      <c r="G107" s="10" t="s">
        <v>12</v>
      </c>
      <c r="H107" s="11">
        <v>1160</v>
      </c>
      <c r="I107" s="11">
        <v>0</v>
      </c>
      <c r="J107" s="11">
        <v>1160</v>
      </c>
      <c r="K107" s="11">
        <v>0</v>
      </c>
      <c r="L107" s="11">
        <v>0</v>
      </c>
      <c r="M107" s="11">
        <v>1160</v>
      </c>
      <c r="N107" s="37">
        <v>0</v>
      </c>
    </row>
    <row r="108" spans="1:15" x14ac:dyDescent="0.3">
      <c r="A108" s="2"/>
      <c r="B108" s="2"/>
      <c r="C108" s="52">
        <v>43265.759027777778</v>
      </c>
      <c r="D108" s="10">
        <v>352</v>
      </c>
      <c r="E108" s="10"/>
      <c r="F108" s="52">
        <v>43265</v>
      </c>
      <c r="G108" s="10" t="s">
        <v>12</v>
      </c>
      <c r="H108" s="11">
        <v>1160</v>
      </c>
      <c r="I108" s="11">
        <v>1160</v>
      </c>
      <c r="J108" s="11">
        <v>0</v>
      </c>
      <c r="K108" s="11">
        <v>0</v>
      </c>
      <c r="L108" s="11">
        <v>0</v>
      </c>
      <c r="M108" s="11">
        <v>1160</v>
      </c>
      <c r="N108" s="37">
        <v>0</v>
      </c>
    </row>
    <row r="109" spans="1:15" x14ac:dyDescent="0.3">
      <c r="A109" s="2"/>
      <c r="B109" s="2"/>
      <c r="C109" s="52"/>
      <c r="D109" s="10"/>
      <c r="E109" s="10"/>
      <c r="F109" s="52"/>
      <c r="G109" s="10"/>
      <c r="H109" s="11"/>
      <c r="I109" s="15">
        <f t="shared" ref="I109:M109" si="18">SUM(I107:I108)</f>
        <v>1160</v>
      </c>
      <c r="J109" s="15">
        <f t="shared" si="18"/>
        <v>1160</v>
      </c>
      <c r="K109" s="15">
        <f t="shared" si="18"/>
        <v>0</v>
      </c>
      <c r="L109" s="15">
        <f t="shared" si="18"/>
        <v>0</v>
      </c>
      <c r="M109" s="15">
        <f t="shared" si="18"/>
        <v>2320</v>
      </c>
      <c r="N109" s="27">
        <f>SUM(N107:N108)</f>
        <v>0</v>
      </c>
      <c r="O109" s="2"/>
    </row>
    <row r="110" spans="1:15" x14ac:dyDescent="0.3">
      <c r="C110" s="53" t="s">
        <v>85</v>
      </c>
      <c r="D110" s="9"/>
      <c r="E110" s="9"/>
      <c r="F110" s="53"/>
      <c r="G110" s="9"/>
      <c r="H110" s="9"/>
      <c r="I110" s="9"/>
      <c r="J110" s="9"/>
      <c r="K110" s="9"/>
      <c r="L110" s="9"/>
      <c r="M110" s="9"/>
      <c r="N110" s="9"/>
      <c r="O110" s="2"/>
    </row>
    <row r="111" spans="1:15" x14ac:dyDescent="0.3">
      <c r="A111" s="2"/>
      <c r="B111" s="2"/>
      <c r="C111" s="52">
        <v>42052.73333333333</v>
      </c>
      <c r="D111" s="10" t="s">
        <v>33</v>
      </c>
      <c r="E111" s="10"/>
      <c r="F111" s="52">
        <v>42052</v>
      </c>
      <c r="G111" s="10" t="s">
        <v>12</v>
      </c>
      <c r="H111" s="11">
        <v>6399.3</v>
      </c>
      <c r="I111" s="11">
        <v>0</v>
      </c>
      <c r="J111" s="11">
        <v>0</v>
      </c>
      <c r="K111" s="11">
        <v>0</v>
      </c>
      <c r="L111" s="11">
        <v>6399.3</v>
      </c>
      <c r="M111" s="11">
        <v>6399.3</v>
      </c>
      <c r="N111" s="37">
        <f>M111</f>
        <v>6399.3</v>
      </c>
    </row>
    <row r="112" spans="1:15" x14ac:dyDescent="0.3">
      <c r="A112" s="2"/>
      <c r="B112" s="2"/>
      <c r="C112" s="52">
        <v>42062.734027777777</v>
      </c>
      <c r="D112" s="10" t="s">
        <v>34</v>
      </c>
      <c r="E112" s="10"/>
      <c r="F112" s="52">
        <v>42062</v>
      </c>
      <c r="G112" s="10" t="s">
        <v>12</v>
      </c>
      <c r="H112" s="11">
        <v>2753.84</v>
      </c>
      <c r="I112" s="11">
        <v>0</v>
      </c>
      <c r="J112" s="11">
        <v>0</v>
      </c>
      <c r="K112" s="11">
        <v>0</v>
      </c>
      <c r="L112" s="11">
        <v>2753.84</v>
      </c>
      <c r="M112" s="11">
        <v>2753.84</v>
      </c>
      <c r="N112" s="37">
        <f t="shared" ref="N112:N122" si="19">M112</f>
        <v>2753.84</v>
      </c>
    </row>
    <row r="113" spans="1:14" x14ac:dyDescent="0.3">
      <c r="A113" s="2"/>
      <c r="B113" s="2"/>
      <c r="C113" s="52">
        <v>42077.734722222223</v>
      </c>
      <c r="D113" s="10" t="s">
        <v>35</v>
      </c>
      <c r="E113" s="10"/>
      <c r="F113" s="52">
        <v>42077</v>
      </c>
      <c r="G113" s="10" t="s">
        <v>12</v>
      </c>
      <c r="H113" s="11">
        <v>13920</v>
      </c>
      <c r="I113" s="11">
        <v>0</v>
      </c>
      <c r="J113" s="11">
        <v>0</v>
      </c>
      <c r="K113" s="11">
        <v>0</v>
      </c>
      <c r="L113" s="11">
        <v>13920</v>
      </c>
      <c r="M113" s="11">
        <v>13920</v>
      </c>
      <c r="N113" s="37">
        <f t="shared" si="19"/>
        <v>13920</v>
      </c>
    </row>
    <row r="114" spans="1:14" x14ac:dyDescent="0.3">
      <c r="A114" s="2"/>
      <c r="B114" s="2"/>
      <c r="C114" s="52">
        <v>42077.736111111109</v>
      </c>
      <c r="D114" s="10" t="s">
        <v>36</v>
      </c>
      <c r="E114" s="10"/>
      <c r="F114" s="52">
        <v>42077</v>
      </c>
      <c r="G114" s="10" t="s">
        <v>12</v>
      </c>
      <c r="H114" s="11">
        <v>3549.65</v>
      </c>
      <c r="I114" s="11">
        <v>0</v>
      </c>
      <c r="J114" s="11">
        <v>0</v>
      </c>
      <c r="K114" s="11">
        <v>0</v>
      </c>
      <c r="L114" s="11">
        <v>3549.65</v>
      </c>
      <c r="M114" s="11">
        <v>3549.65</v>
      </c>
      <c r="N114" s="37">
        <f t="shared" si="19"/>
        <v>3549.65</v>
      </c>
    </row>
    <row r="115" spans="1:14" x14ac:dyDescent="0.3">
      <c r="A115" s="2"/>
      <c r="B115" s="2"/>
      <c r="C115" s="52">
        <v>42092.738194444442</v>
      </c>
      <c r="D115" s="10" t="s">
        <v>37</v>
      </c>
      <c r="E115" s="10"/>
      <c r="F115" s="52">
        <v>42092</v>
      </c>
      <c r="G115" s="10" t="s">
        <v>12</v>
      </c>
      <c r="H115" s="11">
        <v>11600</v>
      </c>
      <c r="I115" s="11">
        <v>0</v>
      </c>
      <c r="J115" s="11">
        <v>0</v>
      </c>
      <c r="K115" s="11">
        <v>0</v>
      </c>
      <c r="L115" s="11">
        <v>11600</v>
      </c>
      <c r="M115" s="11">
        <v>11600</v>
      </c>
      <c r="N115" s="37">
        <f t="shared" si="19"/>
        <v>11600</v>
      </c>
    </row>
    <row r="116" spans="1:14" x14ac:dyDescent="0.3">
      <c r="A116" s="2"/>
      <c r="B116" s="2"/>
      <c r="C116" s="52">
        <v>42111.739583333336</v>
      </c>
      <c r="D116" s="10" t="s">
        <v>38</v>
      </c>
      <c r="E116" s="10"/>
      <c r="F116" s="52">
        <v>42111</v>
      </c>
      <c r="G116" s="10" t="s">
        <v>12</v>
      </c>
      <c r="H116" s="11">
        <v>13920</v>
      </c>
      <c r="I116" s="11">
        <v>0</v>
      </c>
      <c r="J116" s="11">
        <v>0</v>
      </c>
      <c r="K116" s="11">
        <v>0</v>
      </c>
      <c r="L116" s="11">
        <v>13920</v>
      </c>
      <c r="M116" s="11">
        <v>13920</v>
      </c>
      <c r="N116" s="37">
        <f t="shared" si="19"/>
        <v>13920</v>
      </c>
    </row>
    <row r="117" spans="1:14" x14ac:dyDescent="0.3">
      <c r="A117" s="2"/>
      <c r="B117" s="2"/>
      <c r="C117" s="52">
        <v>42146.739583333336</v>
      </c>
      <c r="D117" s="10" t="s">
        <v>39</v>
      </c>
      <c r="E117" s="10"/>
      <c r="F117" s="52">
        <v>42146</v>
      </c>
      <c r="G117" s="10" t="s">
        <v>12</v>
      </c>
      <c r="H117" s="11">
        <v>13920</v>
      </c>
      <c r="I117" s="11">
        <v>0</v>
      </c>
      <c r="J117" s="11">
        <v>0</v>
      </c>
      <c r="K117" s="11">
        <v>0</v>
      </c>
      <c r="L117" s="11">
        <v>13920</v>
      </c>
      <c r="M117" s="11">
        <v>13920</v>
      </c>
      <c r="N117" s="37">
        <f t="shared" si="19"/>
        <v>13920</v>
      </c>
    </row>
    <row r="118" spans="1:14" x14ac:dyDescent="0.3">
      <c r="A118" s="2"/>
      <c r="B118" s="2"/>
      <c r="C118" s="52">
        <v>42174.740972222222</v>
      </c>
      <c r="D118" s="10" t="s">
        <v>40</v>
      </c>
      <c r="E118" s="10"/>
      <c r="F118" s="52">
        <v>42174</v>
      </c>
      <c r="G118" s="10" t="s">
        <v>12</v>
      </c>
      <c r="H118" s="11">
        <v>13920</v>
      </c>
      <c r="I118" s="11">
        <v>0</v>
      </c>
      <c r="J118" s="11">
        <v>0</v>
      </c>
      <c r="K118" s="11">
        <v>0</v>
      </c>
      <c r="L118" s="11">
        <v>13920</v>
      </c>
      <c r="M118" s="11">
        <v>13920</v>
      </c>
      <c r="N118" s="37">
        <f t="shared" si="19"/>
        <v>13920</v>
      </c>
    </row>
    <row r="119" spans="1:14" x14ac:dyDescent="0.3">
      <c r="A119" s="2"/>
      <c r="B119" s="2"/>
      <c r="C119" s="52">
        <v>42326.741666666669</v>
      </c>
      <c r="D119" s="10" t="s">
        <v>41</v>
      </c>
      <c r="E119" s="10"/>
      <c r="F119" s="52">
        <v>42326</v>
      </c>
      <c r="G119" s="10" t="s">
        <v>12</v>
      </c>
      <c r="H119" s="11">
        <v>6960</v>
      </c>
      <c r="I119" s="11">
        <v>0</v>
      </c>
      <c r="J119" s="11">
        <v>0</v>
      </c>
      <c r="K119" s="11">
        <v>0</v>
      </c>
      <c r="L119" s="11">
        <v>6960</v>
      </c>
      <c r="M119" s="11">
        <v>6960</v>
      </c>
      <c r="N119" s="37">
        <f t="shared" si="19"/>
        <v>6960</v>
      </c>
    </row>
    <row r="120" spans="1:14" x14ac:dyDescent="0.3">
      <c r="A120" s="2"/>
      <c r="B120" s="2"/>
      <c r="C120" s="52">
        <v>42326.742361111108</v>
      </c>
      <c r="D120" s="10" t="s">
        <v>42</v>
      </c>
      <c r="E120" s="10"/>
      <c r="F120" s="52">
        <v>42326</v>
      </c>
      <c r="G120" s="10" t="s">
        <v>12</v>
      </c>
      <c r="H120" s="11">
        <v>3809.44</v>
      </c>
      <c r="I120" s="11">
        <v>0</v>
      </c>
      <c r="J120" s="11">
        <v>0</v>
      </c>
      <c r="K120" s="11">
        <v>0</v>
      </c>
      <c r="L120" s="11">
        <v>3809.44</v>
      </c>
      <c r="M120" s="11">
        <v>3809.44</v>
      </c>
      <c r="N120" s="37">
        <f t="shared" si="19"/>
        <v>3809.44</v>
      </c>
    </row>
    <row r="121" spans="1:14" x14ac:dyDescent="0.3">
      <c r="A121" s="2"/>
      <c r="B121" s="2"/>
      <c r="C121" s="52">
        <v>42356.742361111108</v>
      </c>
      <c r="D121" s="10" t="s">
        <v>43</v>
      </c>
      <c r="E121" s="10"/>
      <c r="F121" s="52">
        <v>42356</v>
      </c>
      <c r="G121" s="10" t="s">
        <v>12</v>
      </c>
      <c r="H121" s="11">
        <v>6960</v>
      </c>
      <c r="I121" s="11">
        <v>0</v>
      </c>
      <c r="J121" s="11">
        <v>0</v>
      </c>
      <c r="K121" s="11">
        <v>0</v>
      </c>
      <c r="L121" s="11">
        <v>6960</v>
      </c>
      <c r="M121" s="11">
        <v>6960</v>
      </c>
      <c r="N121" s="37">
        <f t="shared" si="19"/>
        <v>6960</v>
      </c>
    </row>
    <row r="122" spans="1:14" x14ac:dyDescent="0.3">
      <c r="A122" s="2"/>
      <c r="B122" s="2"/>
      <c r="C122" s="52">
        <v>42356.743055555555</v>
      </c>
      <c r="D122" s="10" t="s">
        <v>44</v>
      </c>
      <c r="E122" s="10"/>
      <c r="F122" s="52">
        <v>42356</v>
      </c>
      <c r="G122" s="10" t="s">
        <v>12</v>
      </c>
      <c r="H122" s="11">
        <v>2799.08</v>
      </c>
      <c r="I122" s="11">
        <v>0</v>
      </c>
      <c r="J122" s="11">
        <v>0</v>
      </c>
      <c r="K122" s="11">
        <v>0</v>
      </c>
      <c r="L122" s="11">
        <v>2799.08</v>
      </c>
      <c r="M122" s="11">
        <v>2799.08</v>
      </c>
      <c r="N122" s="37">
        <f t="shared" si="19"/>
        <v>2799.08</v>
      </c>
    </row>
    <row r="123" spans="1:14" x14ac:dyDescent="0.3">
      <c r="A123" s="2"/>
      <c r="B123" s="2"/>
      <c r="C123" s="52">
        <v>42387.411805555559</v>
      </c>
      <c r="D123" s="10" t="s">
        <v>45</v>
      </c>
      <c r="E123" s="10"/>
      <c r="F123" s="52">
        <v>42387.531192129631</v>
      </c>
      <c r="G123" s="10" t="s">
        <v>12</v>
      </c>
      <c r="H123" s="11">
        <v>6960</v>
      </c>
      <c r="I123" s="11">
        <v>0</v>
      </c>
      <c r="J123" s="11">
        <v>0</v>
      </c>
      <c r="K123" s="11">
        <v>0</v>
      </c>
      <c r="L123" s="11">
        <v>6960</v>
      </c>
      <c r="M123" s="11">
        <v>6960</v>
      </c>
      <c r="N123" s="37">
        <v>0</v>
      </c>
    </row>
    <row r="124" spans="1:14" x14ac:dyDescent="0.3">
      <c r="A124" s="2"/>
      <c r="B124" s="2"/>
      <c r="C124" s="52">
        <v>42419.234722222223</v>
      </c>
      <c r="D124" s="10" t="s">
        <v>46</v>
      </c>
      <c r="E124" s="10"/>
      <c r="F124" s="52">
        <v>42419.592939814815</v>
      </c>
      <c r="G124" s="10" t="s">
        <v>12</v>
      </c>
      <c r="H124" s="11">
        <v>2707.41</v>
      </c>
      <c r="I124" s="11">
        <v>0</v>
      </c>
      <c r="J124" s="11">
        <v>0</v>
      </c>
      <c r="K124" s="11">
        <v>0</v>
      </c>
      <c r="L124" s="11">
        <v>2707.41</v>
      </c>
      <c r="M124" s="11">
        <v>2707.41</v>
      </c>
      <c r="N124" s="37">
        <v>0</v>
      </c>
    </row>
    <row r="125" spans="1:14" x14ac:dyDescent="0.3">
      <c r="A125" s="2"/>
      <c r="B125" s="2"/>
      <c r="C125" s="52">
        <v>42419.234722222223</v>
      </c>
      <c r="D125" s="10" t="s">
        <v>47</v>
      </c>
      <c r="E125" s="10"/>
      <c r="F125" s="52">
        <v>42419.592037037037</v>
      </c>
      <c r="G125" s="10" t="s">
        <v>12</v>
      </c>
      <c r="H125" s="11">
        <v>11088.74</v>
      </c>
      <c r="I125" s="11">
        <v>0</v>
      </c>
      <c r="J125" s="11">
        <v>0</v>
      </c>
      <c r="K125" s="11">
        <v>0</v>
      </c>
      <c r="L125" s="11">
        <v>11088.74</v>
      </c>
      <c r="M125" s="11">
        <v>11088.74</v>
      </c>
      <c r="N125" s="37">
        <v>0</v>
      </c>
    </row>
    <row r="126" spans="1:14" x14ac:dyDescent="0.3">
      <c r="A126" s="2"/>
      <c r="B126" s="2"/>
      <c r="C126" s="52">
        <v>42419.234722222223</v>
      </c>
      <c r="D126" s="10" t="s">
        <v>48</v>
      </c>
      <c r="E126" s="10"/>
      <c r="F126" s="52">
        <v>42419.591446759259</v>
      </c>
      <c r="G126" s="10" t="s">
        <v>12</v>
      </c>
      <c r="H126" s="11">
        <v>6960</v>
      </c>
      <c r="I126" s="11">
        <v>0</v>
      </c>
      <c r="J126" s="11">
        <v>0</v>
      </c>
      <c r="K126" s="11">
        <v>0</v>
      </c>
      <c r="L126" s="11">
        <v>6960</v>
      </c>
      <c r="M126" s="11">
        <v>6960</v>
      </c>
      <c r="N126" s="37">
        <v>0</v>
      </c>
    </row>
    <row r="127" spans="1:14" x14ac:dyDescent="0.3">
      <c r="A127" s="2"/>
      <c r="B127" s="2"/>
      <c r="C127" s="52">
        <v>42448.329861111109</v>
      </c>
      <c r="D127" s="10" t="s">
        <v>49</v>
      </c>
      <c r="E127" s="10"/>
      <c r="F127" s="52">
        <v>42448.496666666666</v>
      </c>
      <c r="G127" s="10" t="s">
        <v>12</v>
      </c>
      <c r="H127" s="11">
        <v>2645.96</v>
      </c>
      <c r="I127" s="11">
        <v>0</v>
      </c>
      <c r="J127" s="11">
        <v>0</v>
      </c>
      <c r="K127" s="11">
        <v>0</v>
      </c>
      <c r="L127" s="11">
        <v>2645.96</v>
      </c>
      <c r="M127" s="11">
        <v>2645.96</v>
      </c>
      <c r="N127" s="37">
        <v>0</v>
      </c>
    </row>
    <row r="128" spans="1:14" x14ac:dyDescent="0.3">
      <c r="A128" s="2"/>
      <c r="B128" s="2"/>
      <c r="C128" s="52">
        <v>42448.348611111112</v>
      </c>
      <c r="D128" s="10" t="s">
        <v>50</v>
      </c>
      <c r="E128" s="10"/>
      <c r="F128" s="52">
        <v>42448.494050925925</v>
      </c>
      <c r="G128" s="10" t="s">
        <v>12</v>
      </c>
      <c r="H128" s="11">
        <v>6960</v>
      </c>
      <c r="I128" s="11">
        <v>0</v>
      </c>
      <c r="J128" s="11">
        <v>0</v>
      </c>
      <c r="K128" s="11">
        <v>0</v>
      </c>
      <c r="L128" s="11">
        <v>6960</v>
      </c>
      <c r="M128" s="11">
        <v>6960</v>
      </c>
      <c r="N128" s="37">
        <v>0</v>
      </c>
    </row>
    <row r="129" spans="1:14" x14ac:dyDescent="0.3">
      <c r="A129" s="2"/>
      <c r="B129" s="2"/>
      <c r="C129" s="52">
        <v>42479.348611111112</v>
      </c>
      <c r="D129" s="10" t="s">
        <v>51</v>
      </c>
      <c r="E129" s="10"/>
      <c r="F129" s="52">
        <v>42479.246620370373</v>
      </c>
      <c r="G129" s="10" t="s">
        <v>12</v>
      </c>
      <c r="H129" s="11">
        <v>6960</v>
      </c>
      <c r="I129" s="11">
        <v>0</v>
      </c>
      <c r="J129" s="11">
        <v>0</v>
      </c>
      <c r="K129" s="11">
        <v>0</v>
      </c>
      <c r="L129" s="11">
        <v>6960</v>
      </c>
      <c r="M129" s="11">
        <v>6960</v>
      </c>
      <c r="N129" s="37">
        <v>0</v>
      </c>
    </row>
    <row r="130" spans="1:14" x14ac:dyDescent="0.3">
      <c r="A130" s="2"/>
      <c r="B130" s="2"/>
      <c r="C130" s="52">
        <v>42521.330555555556</v>
      </c>
      <c r="D130" s="10" t="s">
        <v>52</v>
      </c>
      <c r="E130" s="10"/>
      <c r="F130" s="52">
        <v>42521.628125000003</v>
      </c>
      <c r="G130" s="10" t="s">
        <v>12</v>
      </c>
      <c r="H130" s="11">
        <v>3578</v>
      </c>
      <c r="I130" s="11">
        <v>0</v>
      </c>
      <c r="J130" s="11">
        <v>0</v>
      </c>
      <c r="K130" s="11">
        <v>0</v>
      </c>
      <c r="L130" s="11">
        <v>3578</v>
      </c>
      <c r="M130" s="11">
        <v>3578</v>
      </c>
      <c r="N130" s="37">
        <v>0</v>
      </c>
    </row>
    <row r="131" spans="1:14" x14ac:dyDescent="0.3">
      <c r="A131" s="2"/>
      <c r="B131" s="2"/>
      <c r="C131" s="52">
        <v>42521.330555555556</v>
      </c>
      <c r="D131" s="10" t="s">
        <v>53</v>
      </c>
      <c r="E131" s="10"/>
      <c r="F131" s="52">
        <v>42521.62736111111</v>
      </c>
      <c r="G131" s="10" t="s">
        <v>12</v>
      </c>
      <c r="H131" s="11">
        <v>2786.88</v>
      </c>
      <c r="I131" s="11">
        <v>0</v>
      </c>
      <c r="J131" s="11">
        <v>0</v>
      </c>
      <c r="K131" s="11">
        <v>0</v>
      </c>
      <c r="L131" s="11">
        <v>2786.88</v>
      </c>
      <c r="M131" s="11">
        <v>2786.88</v>
      </c>
      <c r="N131" s="37">
        <v>0</v>
      </c>
    </row>
    <row r="132" spans="1:14" x14ac:dyDescent="0.3">
      <c r="A132" s="2"/>
      <c r="B132" s="2"/>
      <c r="C132" s="52">
        <v>42521.348611111112</v>
      </c>
      <c r="D132" s="10" t="s">
        <v>54</v>
      </c>
      <c r="E132" s="10"/>
      <c r="F132" s="52">
        <v>42521.621238425927</v>
      </c>
      <c r="G132" s="10" t="s">
        <v>12</v>
      </c>
      <c r="H132" s="11">
        <v>6960</v>
      </c>
      <c r="I132" s="11">
        <v>0</v>
      </c>
      <c r="J132" s="11">
        <v>0</v>
      </c>
      <c r="K132" s="11">
        <v>0</v>
      </c>
      <c r="L132" s="11">
        <v>6960</v>
      </c>
      <c r="M132" s="11">
        <v>6960</v>
      </c>
      <c r="N132" s="37">
        <v>0</v>
      </c>
    </row>
    <row r="133" spans="1:14" x14ac:dyDescent="0.3">
      <c r="A133" s="2"/>
      <c r="B133" s="2"/>
      <c r="C133" s="52">
        <v>42521.348611111112</v>
      </c>
      <c r="D133" s="10" t="s">
        <v>55</v>
      </c>
      <c r="E133" s="10"/>
      <c r="F133" s="52">
        <v>42521.634004629632</v>
      </c>
      <c r="G133" s="10" t="s">
        <v>12</v>
      </c>
      <c r="H133" s="11">
        <v>33060</v>
      </c>
      <c r="I133" s="11">
        <v>0</v>
      </c>
      <c r="J133" s="11">
        <v>0</v>
      </c>
      <c r="K133" s="11">
        <v>0</v>
      </c>
      <c r="L133" s="11">
        <v>33060</v>
      </c>
      <c r="M133" s="11">
        <v>33060</v>
      </c>
      <c r="N133" s="37">
        <v>0</v>
      </c>
    </row>
    <row r="134" spans="1:14" x14ac:dyDescent="0.3">
      <c r="A134" s="2"/>
      <c r="B134" s="2"/>
      <c r="C134" s="52">
        <v>42535.330555555556</v>
      </c>
      <c r="D134" s="10" t="s">
        <v>56</v>
      </c>
      <c r="E134" s="10"/>
      <c r="F134" s="52">
        <v>42535.702222222222</v>
      </c>
      <c r="G134" s="10" t="s">
        <v>12</v>
      </c>
      <c r="H134" s="11">
        <v>6960</v>
      </c>
      <c r="I134" s="11">
        <v>0</v>
      </c>
      <c r="J134" s="11">
        <v>0</v>
      </c>
      <c r="K134" s="11">
        <v>0</v>
      </c>
      <c r="L134" s="11">
        <v>6960</v>
      </c>
      <c r="M134" s="11">
        <v>6960</v>
      </c>
      <c r="N134" s="37">
        <v>0</v>
      </c>
    </row>
    <row r="135" spans="1:14" x14ac:dyDescent="0.3">
      <c r="A135" s="2"/>
      <c r="B135" s="2"/>
      <c r="C135" s="52">
        <v>42628.348611111112</v>
      </c>
      <c r="D135" s="10" t="s">
        <v>57</v>
      </c>
      <c r="E135" s="10"/>
      <c r="F135" s="52">
        <v>42628.732685185183</v>
      </c>
      <c r="G135" s="10" t="s">
        <v>12</v>
      </c>
      <c r="H135" s="11">
        <v>2645.96</v>
      </c>
      <c r="I135" s="11">
        <v>0</v>
      </c>
      <c r="J135" s="11">
        <v>0</v>
      </c>
      <c r="K135" s="11">
        <v>0</v>
      </c>
      <c r="L135" s="11">
        <v>905.95</v>
      </c>
      <c r="M135" s="11">
        <v>905.95</v>
      </c>
      <c r="N135" s="37">
        <v>0</v>
      </c>
    </row>
    <row r="136" spans="1:14" x14ac:dyDescent="0.3">
      <c r="A136" s="2"/>
      <c r="B136" s="2"/>
      <c r="C136" s="52">
        <v>43089.383333333331</v>
      </c>
      <c r="D136" s="10">
        <v>193</v>
      </c>
      <c r="E136" s="10"/>
      <c r="F136" s="52">
        <v>43089</v>
      </c>
      <c r="G136" s="10" t="s">
        <v>12</v>
      </c>
      <c r="H136" s="11">
        <v>2900</v>
      </c>
      <c r="I136" s="11">
        <v>0</v>
      </c>
      <c r="J136" s="11">
        <v>0</v>
      </c>
      <c r="K136" s="11">
        <v>0</v>
      </c>
      <c r="L136" s="11">
        <v>2900</v>
      </c>
      <c r="M136" s="11">
        <v>2900</v>
      </c>
      <c r="N136" s="37">
        <v>0</v>
      </c>
    </row>
    <row r="137" spans="1:14" x14ac:dyDescent="0.3">
      <c r="A137" s="2"/>
      <c r="B137" s="2"/>
      <c r="C137" s="52">
        <v>43116.511805555558</v>
      </c>
      <c r="D137" s="10">
        <v>214</v>
      </c>
      <c r="E137" s="10"/>
      <c r="F137" s="52">
        <v>43116</v>
      </c>
      <c r="G137" s="10" t="s">
        <v>12</v>
      </c>
      <c r="H137" s="11">
        <v>755.16</v>
      </c>
      <c r="I137" s="11">
        <v>0</v>
      </c>
      <c r="J137" s="11">
        <v>0</v>
      </c>
      <c r="K137" s="11">
        <v>0</v>
      </c>
      <c r="L137" s="11">
        <v>755.16</v>
      </c>
      <c r="M137" s="11">
        <v>755.16</v>
      </c>
      <c r="N137" s="37">
        <v>0</v>
      </c>
    </row>
    <row r="138" spans="1:14" x14ac:dyDescent="0.3">
      <c r="A138" s="2"/>
      <c r="B138" s="2"/>
      <c r="C138" s="52">
        <v>43158.52847222222</v>
      </c>
      <c r="D138" s="10">
        <v>249</v>
      </c>
      <c r="E138" s="10"/>
      <c r="F138" s="52">
        <v>43158</v>
      </c>
      <c r="G138" s="10" t="s">
        <v>12</v>
      </c>
      <c r="H138" s="11">
        <v>3226.09</v>
      </c>
      <c r="I138" s="11">
        <v>0</v>
      </c>
      <c r="J138" s="11">
        <v>0</v>
      </c>
      <c r="K138" s="11">
        <v>0</v>
      </c>
      <c r="L138" s="11">
        <v>3226.09</v>
      </c>
      <c r="M138" s="11">
        <v>3226.09</v>
      </c>
      <c r="N138" s="37">
        <v>0</v>
      </c>
    </row>
    <row r="139" spans="1:14" x14ac:dyDescent="0.3">
      <c r="A139" s="2"/>
      <c r="B139" s="2"/>
      <c r="C139" s="52">
        <v>43206.34375</v>
      </c>
      <c r="D139" s="10">
        <v>282</v>
      </c>
      <c r="E139" s="10"/>
      <c r="F139" s="52">
        <v>43206</v>
      </c>
      <c r="G139" s="10" t="s">
        <v>12</v>
      </c>
      <c r="H139" s="11">
        <v>8700</v>
      </c>
      <c r="I139" s="11">
        <v>0</v>
      </c>
      <c r="J139" s="11">
        <v>0</v>
      </c>
      <c r="K139" s="11">
        <v>8700</v>
      </c>
      <c r="L139" s="11">
        <v>0</v>
      </c>
      <c r="M139" s="11">
        <v>8700</v>
      </c>
      <c r="N139" s="37">
        <v>0</v>
      </c>
    </row>
    <row r="140" spans="1:14" x14ac:dyDescent="0.3">
      <c r="A140" s="2"/>
      <c r="B140" s="2"/>
      <c r="C140" s="52">
        <v>43217.695138888892</v>
      </c>
      <c r="D140" s="10">
        <v>304</v>
      </c>
      <c r="E140" s="10"/>
      <c r="F140" s="52">
        <v>43217</v>
      </c>
      <c r="G140" s="10" t="s">
        <v>12</v>
      </c>
      <c r="H140" s="11">
        <v>837.17</v>
      </c>
      <c r="I140" s="11">
        <v>0</v>
      </c>
      <c r="J140" s="11">
        <v>837.17</v>
      </c>
      <c r="K140" s="11">
        <v>0</v>
      </c>
      <c r="L140" s="11">
        <v>0</v>
      </c>
      <c r="M140" s="11">
        <v>837.17</v>
      </c>
      <c r="N140" s="37">
        <v>0</v>
      </c>
    </row>
    <row r="141" spans="1:14" x14ac:dyDescent="0.3">
      <c r="A141" s="2"/>
      <c r="B141" s="2"/>
      <c r="C141" s="52">
        <v>43217.695833333331</v>
      </c>
      <c r="D141" s="10">
        <v>305</v>
      </c>
      <c r="E141" s="10"/>
      <c r="F141" s="52">
        <v>43217</v>
      </c>
      <c r="G141" s="10" t="s">
        <v>12</v>
      </c>
      <c r="H141" s="11">
        <v>8700</v>
      </c>
      <c r="I141" s="11">
        <v>0</v>
      </c>
      <c r="J141" s="11">
        <v>8700</v>
      </c>
      <c r="K141" s="11">
        <v>0</v>
      </c>
      <c r="L141" s="11">
        <v>0</v>
      </c>
      <c r="M141" s="11">
        <v>8700</v>
      </c>
      <c r="N141" s="37">
        <v>0</v>
      </c>
    </row>
    <row r="142" spans="1:14" x14ac:dyDescent="0.3">
      <c r="A142" s="2"/>
      <c r="B142" s="2"/>
      <c r="C142" s="52">
        <v>43217.699305555558</v>
      </c>
      <c r="D142" s="10">
        <v>306</v>
      </c>
      <c r="E142" s="10"/>
      <c r="F142" s="52">
        <v>43217</v>
      </c>
      <c r="G142" s="10" t="s">
        <v>12</v>
      </c>
      <c r="H142" s="11">
        <v>840.65</v>
      </c>
      <c r="I142" s="11">
        <v>0</v>
      </c>
      <c r="J142" s="11">
        <v>840.65</v>
      </c>
      <c r="K142" s="11">
        <v>0</v>
      </c>
      <c r="L142" s="11">
        <v>0</v>
      </c>
      <c r="M142" s="11">
        <v>840.65</v>
      </c>
      <c r="N142" s="37">
        <v>0</v>
      </c>
    </row>
    <row r="143" spans="1:14" x14ac:dyDescent="0.3">
      <c r="A143" s="2"/>
      <c r="B143" s="2"/>
      <c r="C143" s="52">
        <v>43223.28125</v>
      </c>
      <c r="D143" s="10">
        <v>308</v>
      </c>
      <c r="E143" s="10"/>
      <c r="F143" s="52">
        <v>43223</v>
      </c>
      <c r="G143" s="10" t="s">
        <v>12</v>
      </c>
      <c r="H143" s="11">
        <v>5087.88</v>
      </c>
      <c r="I143" s="11">
        <v>0</v>
      </c>
      <c r="J143" s="11">
        <v>5087.88</v>
      </c>
      <c r="K143" s="11">
        <v>0</v>
      </c>
      <c r="L143" s="11">
        <v>0</v>
      </c>
      <c r="M143" s="11">
        <v>5087.88</v>
      </c>
      <c r="N143" s="37">
        <v>0</v>
      </c>
    </row>
    <row r="144" spans="1:14" x14ac:dyDescent="0.3">
      <c r="A144" s="2"/>
      <c r="B144" s="2"/>
      <c r="C144" s="52">
        <v>43236.463888888888</v>
      </c>
      <c r="D144" s="10">
        <v>314</v>
      </c>
      <c r="E144" s="10"/>
      <c r="F144" s="52">
        <v>43236</v>
      </c>
      <c r="G144" s="10" t="s">
        <v>12</v>
      </c>
      <c r="H144" s="11">
        <v>8700</v>
      </c>
      <c r="I144" s="11">
        <v>0</v>
      </c>
      <c r="J144" s="11">
        <v>8700</v>
      </c>
      <c r="K144" s="11">
        <v>0</v>
      </c>
      <c r="L144" s="11">
        <v>0</v>
      </c>
      <c r="M144" s="11">
        <v>8700</v>
      </c>
      <c r="N144" s="37">
        <v>0</v>
      </c>
    </row>
    <row r="145" spans="1:15" x14ac:dyDescent="0.3">
      <c r="A145" s="2"/>
      <c r="B145" s="2"/>
      <c r="C145" s="52">
        <v>43255.390277777777</v>
      </c>
      <c r="D145" s="10">
        <v>336</v>
      </c>
      <c r="E145" s="10"/>
      <c r="F145" s="52">
        <v>43255</v>
      </c>
      <c r="G145" s="10" t="s">
        <v>12</v>
      </c>
      <c r="H145" s="11">
        <v>8700</v>
      </c>
      <c r="I145" s="11">
        <v>8700</v>
      </c>
      <c r="J145" s="11">
        <v>0</v>
      </c>
      <c r="K145" s="11">
        <v>0</v>
      </c>
      <c r="L145" s="11">
        <v>0</v>
      </c>
      <c r="M145" s="11">
        <v>8700</v>
      </c>
      <c r="N145" s="37">
        <v>0</v>
      </c>
    </row>
    <row r="146" spans="1:15" x14ac:dyDescent="0.3">
      <c r="A146" s="2"/>
      <c r="B146" s="2"/>
      <c r="C146" s="52">
        <v>43255.413194444445</v>
      </c>
      <c r="D146" s="10">
        <v>337</v>
      </c>
      <c r="E146" s="10"/>
      <c r="F146" s="52">
        <v>43255</v>
      </c>
      <c r="G146" s="10" t="s">
        <v>12</v>
      </c>
      <c r="H146" s="11">
        <v>5668.77</v>
      </c>
      <c r="I146" s="11">
        <v>5668.77</v>
      </c>
      <c r="J146" s="11">
        <v>0</v>
      </c>
      <c r="K146" s="11">
        <v>0</v>
      </c>
      <c r="L146" s="11">
        <v>0</v>
      </c>
      <c r="M146" s="11">
        <v>5668.77</v>
      </c>
      <c r="N146" s="37">
        <v>0</v>
      </c>
    </row>
    <row r="147" spans="1:15" x14ac:dyDescent="0.3">
      <c r="A147" s="2"/>
      <c r="B147" s="2"/>
      <c r="C147" s="52">
        <v>43264.461805555555</v>
      </c>
      <c r="D147" s="10">
        <v>340</v>
      </c>
      <c r="E147" s="10"/>
      <c r="F147" s="52">
        <v>43264</v>
      </c>
      <c r="G147" s="10" t="s">
        <v>12</v>
      </c>
      <c r="H147" s="11">
        <v>8700</v>
      </c>
      <c r="I147" s="11">
        <v>8700</v>
      </c>
      <c r="J147" s="11">
        <v>0</v>
      </c>
      <c r="K147" s="11">
        <v>0</v>
      </c>
      <c r="L147" s="11">
        <v>0</v>
      </c>
      <c r="M147" s="11">
        <v>8700</v>
      </c>
      <c r="N147" s="37">
        <v>0</v>
      </c>
    </row>
    <row r="148" spans="1:15" x14ac:dyDescent="0.3">
      <c r="A148" s="2"/>
      <c r="B148" s="2"/>
      <c r="C148" s="52">
        <v>43265.799305555556</v>
      </c>
      <c r="D148" s="10">
        <v>362</v>
      </c>
      <c r="E148" s="10"/>
      <c r="F148" s="52">
        <v>43265</v>
      </c>
      <c r="G148" s="10" t="s">
        <v>12</v>
      </c>
      <c r="H148" s="11">
        <v>833.69</v>
      </c>
      <c r="I148" s="11">
        <v>833.69</v>
      </c>
      <c r="J148" s="11">
        <v>0</v>
      </c>
      <c r="K148" s="11">
        <v>0</v>
      </c>
      <c r="L148" s="11">
        <v>0</v>
      </c>
      <c r="M148" s="11">
        <v>833.69</v>
      </c>
      <c r="N148" s="37">
        <v>0</v>
      </c>
    </row>
    <row r="149" spans="1:15" x14ac:dyDescent="0.3">
      <c r="A149" s="2"/>
      <c r="B149" s="2"/>
      <c r="C149" s="52">
        <v>43265.8</v>
      </c>
      <c r="D149" s="10">
        <v>363</v>
      </c>
      <c r="E149" s="10"/>
      <c r="F149" s="52">
        <v>43265</v>
      </c>
      <c r="G149" s="10" t="s">
        <v>12</v>
      </c>
      <c r="H149" s="11">
        <v>845.87</v>
      </c>
      <c r="I149" s="11">
        <v>845.87</v>
      </c>
      <c r="J149" s="11">
        <v>0</v>
      </c>
      <c r="K149" s="11">
        <v>0</v>
      </c>
      <c r="L149" s="11">
        <v>0</v>
      </c>
      <c r="M149" s="11">
        <v>845.87</v>
      </c>
      <c r="N149" s="37">
        <v>0</v>
      </c>
    </row>
    <row r="150" spans="1:15" x14ac:dyDescent="0.3">
      <c r="A150" s="2"/>
      <c r="B150" s="2"/>
      <c r="C150" s="52"/>
      <c r="D150" s="10"/>
      <c r="E150" s="10"/>
      <c r="F150" s="52"/>
      <c r="G150" s="10"/>
      <c r="H150" s="11"/>
      <c r="I150" s="15">
        <f t="shared" ref="I150:M150" si="20">SUM(I111:I149)</f>
        <v>24748.329999999998</v>
      </c>
      <c r="J150" s="15">
        <f t="shared" si="20"/>
        <v>24165.7</v>
      </c>
      <c r="K150" s="15">
        <f t="shared" si="20"/>
        <v>8700</v>
      </c>
      <c r="L150" s="15">
        <f t="shared" si="20"/>
        <v>205925.50000000006</v>
      </c>
      <c r="M150" s="15">
        <f t="shared" si="20"/>
        <v>263539.53000000003</v>
      </c>
      <c r="N150" s="27">
        <f>SUM(N111:N149)</f>
        <v>100511.31000000001</v>
      </c>
      <c r="O150" s="2"/>
    </row>
    <row r="151" spans="1:15" x14ac:dyDescent="0.3">
      <c r="C151" s="53" t="s">
        <v>86</v>
      </c>
      <c r="D151" s="9"/>
      <c r="E151" s="9"/>
      <c r="F151" s="53"/>
      <c r="G151" s="9"/>
      <c r="H151" s="9"/>
      <c r="I151" s="9"/>
      <c r="J151" s="9"/>
      <c r="K151" s="9"/>
      <c r="L151" s="9"/>
      <c r="M151" s="9"/>
      <c r="N151" s="9"/>
      <c r="O151" s="2"/>
    </row>
    <row r="152" spans="1:15" x14ac:dyDescent="0.3">
      <c r="A152" s="2"/>
      <c r="B152" s="2"/>
      <c r="C152" s="52">
        <v>43236.568055555559</v>
      </c>
      <c r="D152" s="10">
        <v>333</v>
      </c>
      <c r="E152" s="10"/>
      <c r="F152" s="52">
        <v>43236</v>
      </c>
      <c r="G152" s="10" t="s">
        <v>12</v>
      </c>
      <c r="H152" s="11">
        <v>23582.799999999999</v>
      </c>
      <c r="I152" s="11">
        <v>0</v>
      </c>
      <c r="J152" s="11">
        <v>23582.799999999999</v>
      </c>
      <c r="K152" s="11">
        <v>0</v>
      </c>
      <c r="L152" s="11">
        <v>0</v>
      </c>
      <c r="M152" s="11">
        <v>23582.799999999999</v>
      </c>
      <c r="N152" s="37">
        <v>0</v>
      </c>
    </row>
    <row r="153" spans="1:15" x14ac:dyDescent="0.3">
      <c r="A153" s="2"/>
      <c r="B153" s="2"/>
      <c r="C153" s="52">
        <v>43265.756249999999</v>
      </c>
      <c r="D153" s="10">
        <v>348</v>
      </c>
      <c r="E153" s="10"/>
      <c r="F153" s="52">
        <v>43265</v>
      </c>
      <c r="G153" s="10" t="s">
        <v>12</v>
      </c>
      <c r="H153" s="11">
        <v>34800</v>
      </c>
      <c r="I153" s="11">
        <v>34800</v>
      </c>
      <c r="J153" s="11">
        <v>0</v>
      </c>
      <c r="K153" s="11">
        <v>0</v>
      </c>
      <c r="L153" s="11">
        <v>0</v>
      </c>
      <c r="M153" s="11">
        <v>34800</v>
      </c>
      <c r="N153" s="37">
        <v>0</v>
      </c>
    </row>
    <row r="154" spans="1:15" x14ac:dyDescent="0.3">
      <c r="A154" s="2"/>
      <c r="B154" s="2"/>
      <c r="C154" s="52">
        <v>43265.76666666667</v>
      </c>
      <c r="D154" s="10">
        <v>360</v>
      </c>
      <c r="E154" s="10"/>
      <c r="F154" s="52">
        <v>43265</v>
      </c>
      <c r="G154" s="10" t="s">
        <v>12</v>
      </c>
      <c r="H154" s="11">
        <v>23582.799999999999</v>
      </c>
      <c r="I154" s="11">
        <v>23582.799999999999</v>
      </c>
      <c r="J154" s="11">
        <v>0</v>
      </c>
      <c r="K154" s="11">
        <v>0</v>
      </c>
      <c r="L154" s="11">
        <v>0</v>
      </c>
      <c r="M154" s="11">
        <v>23582.799999999999</v>
      </c>
      <c r="N154" s="37">
        <v>0</v>
      </c>
    </row>
    <row r="155" spans="1:15" x14ac:dyDescent="0.3">
      <c r="A155" s="2"/>
      <c r="B155" s="2"/>
      <c r="C155" s="52"/>
      <c r="D155" s="10"/>
      <c r="E155" s="10"/>
      <c r="F155" s="52"/>
      <c r="G155" s="10"/>
      <c r="H155" s="11"/>
      <c r="I155" s="15">
        <f t="shared" ref="I155:M155" si="21">SUM(I152:I154)</f>
        <v>58382.8</v>
      </c>
      <c r="J155" s="15">
        <f t="shared" si="21"/>
        <v>23582.799999999999</v>
      </c>
      <c r="K155" s="15">
        <f t="shared" si="21"/>
        <v>0</v>
      </c>
      <c r="L155" s="15">
        <f t="shared" si="21"/>
        <v>0</v>
      </c>
      <c r="M155" s="15">
        <f t="shared" si="21"/>
        <v>81965.600000000006</v>
      </c>
      <c r="N155" s="27">
        <f>SUM(N152:N154)</f>
        <v>0</v>
      </c>
      <c r="O155" s="2"/>
    </row>
    <row r="156" spans="1:15" x14ac:dyDescent="0.3">
      <c r="C156" s="53" t="s">
        <v>87</v>
      </c>
      <c r="D156" s="9"/>
      <c r="E156" s="9"/>
      <c r="F156" s="53"/>
      <c r="G156" s="9"/>
      <c r="H156" s="9"/>
      <c r="I156" s="9"/>
      <c r="J156" s="9"/>
      <c r="K156" s="9"/>
      <c r="L156" s="9"/>
      <c r="M156" s="9"/>
      <c r="N156" s="9"/>
      <c r="O156" s="2"/>
    </row>
    <row r="157" spans="1:15" x14ac:dyDescent="0.3">
      <c r="A157" s="2"/>
      <c r="B157" s="2"/>
      <c r="C157" s="52">
        <v>43206.34652777778</v>
      </c>
      <c r="D157" s="10">
        <v>290</v>
      </c>
      <c r="E157" s="10"/>
      <c r="F157" s="52">
        <v>43206</v>
      </c>
      <c r="G157" s="10" t="s">
        <v>12</v>
      </c>
      <c r="H157" s="11">
        <v>3364</v>
      </c>
      <c r="I157" s="11">
        <v>0</v>
      </c>
      <c r="J157" s="11">
        <v>0</v>
      </c>
      <c r="K157" s="11">
        <v>3364</v>
      </c>
      <c r="L157" s="11">
        <v>0</v>
      </c>
      <c r="M157" s="11">
        <v>3364</v>
      </c>
      <c r="N157" s="37">
        <v>0</v>
      </c>
    </row>
    <row r="158" spans="1:15" x14ac:dyDescent="0.3">
      <c r="A158" s="2"/>
      <c r="B158" s="2"/>
      <c r="C158" s="52">
        <v>43236.468055555553</v>
      </c>
      <c r="D158" s="10">
        <v>322</v>
      </c>
      <c r="E158" s="10"/>
      <c r="F158" s="52">
        <v>43236</v>
      </c>
      <c r="G158" s="10" t="s">
        <v>12</v>
      </c>
      <c r="H158" s="11">
        <v>3364</v>
      </c>
      <c r="I158" s="11">
        <v>0</v>
      </c>
      <c r="J158" s="11">
        <v>3364</v>
      </c>
      <c r="K158" s="11">
        <v>0</v>
      </c>
      <c r="L158" s="11">
        <v>0</v>
      </c>
      <c r="M158" s="11">
        <v>3364</v>
      </c>
      <c r="N158" s="37">
        <v>0</v>
      </c>
    </row>
    <row r="159" spans="1:15" x14ac:dyDescent="0.3">
      <c r="A159" s="2"/>
      <c r="B159" s="2"/>
      <c r="C159" s="52">
        <v>43265.757638888892</v>
      </c>
      <c r="D159" s="10">
        <v>349</v>
      </c>
      <c r="E159" s="10"/>
      <c r="F159" s="52">
        <v>43265</v>
      </c>
      <c r="G159" s="10" t="s">
        <v>12</v>
      </c>
      <c r="H159" s="11">
        <v>3364</v>
      </c>
      <c r="I159" s="11">
        <v>3364</v>
      </c>
      <c r="J159" s="11">
        <v>0</v>
      </c>
      <c r="K159" s="11">
        <v>0</v>
      </c>
      <c r="L159" s="11">
        <v>0</v>
      </c>
      <c r="M159" s="11">
        <v>3364</v>
      </c>
      <c r="N159" s="37">
        <v>0</v>
      </c>
    </row>
    <row r="160" spans="1:15" x14ac:dyDescent="0.3">
      <c r="A160" s="2"/>
      <c r="B160" s="2"/>
      <c r="C160" s="52"/>
      <c r="D160" s="10"/>
      <c r="E160" s="10"/>
      <c r="F160" s="52"/>
      <c r="G160" s="10"/>
      <c r="H160" s="11"/>
      <c r="I160" s="15">
        <f t="shared" ref="I160:M160" si="22">SUM(I157:I159)</f>
        <v>3364</v>
      </c>
      <c r="J160" s="15">
        <f t="shared" si="22"/>
        <v>3364</v>
      </c>
      <c r="K160" s="15">
        <f t="shared" si="22"/>
        <v>3364</v>
      </c>
      <c r="L160" s="15">
        <f t="shared" si="22"/>
        <v>0</v>
      </c>
      <c r="M160" s="15">
        <f t="shared" si="22"/>
        <v>10092</v>
      </c>
      <c r="N160" s="27">
        <f>SUM(N157:N159)</f>
        <v>0</v>
      </c>
      <c r="O160" s="2"/>
    </row>
    <row r="161" spans="1:15" x14ac:dyDescent="0.3">
      <c r="C161" s="53" t="s">
        <v>88</v>
      </c>
      <c r="D161" s="9"/>
      <c r="E161" s="9"/>
      <c r="F161" s="53"/>
      <c r="G161" s="9"/>
      <c r="H161" s="9"/>
      <c r="I161" s="9"/>
      <c r="J161" s="9"/>
      <c r="K161" s="9"/>
      <c r="L161" s="9"/>
      <c r="M161" s="9"/>
      <c r="N161" s="9"/>
      <c r="O161" s="2"/>
    </row>
    <row r="162" spans="1:15" x14ac:dyDescent="0.3">
      <c r="A162" s="2"/>
      <c r="B162" s="2"/>
      <c r="C162" s="52">
        <v>43265.765277777777</v>
      </c>
      <c r="D162" s="10">
        <v>359</v>
      </c>
      <c r="E162" s="10"/>
      <c r="F162" s="52">
        <v>43265</v>
      </c>
      <c r="G162" s="10" t="s">
        <v>12</v>
      </c>
      <c r="H162" s="11">
        <v>2320</v>
      </c>
      <c r="I162" s="11">
        <v>2320</v>
      </c>
      <c r="J162" s="11">
        <v>0</v>
      </c>
      <c r="K162" s="11">
        <v>0</v>
      </c>
      <c r="L162" s="11">
        <v>0</v>
      </c>
      <c r="M162" s="11">
        <v>2320</v>
      </c>
      <c r="N162" s="37">
        <v>0</v>
      </c>
    </row>
    <row r="163" spans="1:15" x14ac:dyDescent="0.3">
      <c r="A163" s="2"/>
      <c r="B163" s="2"/>
      <c r="C163" s="52"/>
      <c r="D163" s="10"/>
      <c r="E163" s="10"/>
      <c r="F163" s="52"/>
      <c r="G163" s="10"/>
      <c r="H163" s="11"/>
      <c r="I163" s="15">
        <f t="shared" ref="I163:M163" si="23">I162</f>
        <v>2320</v>
      </c>
      <c r="J163" s="15">
        <f t="shared" si="23"/>
        <v>0</v>
      </c>
      <c r="K163" s="15">
        <f t="shared" si="23"/>
        <v>0</v>
      </c>
      <c r="L163" s="15">
        <f t="shared" si="23"/>
        <v>0</v>
      </c>
      <c r="M163" s="15">
        <f t="shared" si="23"/>
        <v>2320</v>
      </c>
      <c r="N163" s="27">
        <f>N162</f>
        <v>0</v>
      </c>
      <c r="O163" s="2"/>
    </row>
    <row r="164" spans="1:15" x14ac:dyDescent="0.3">
      <c r="C164" s="53" t="s">
        <v>89</v>
      </c>
      <c r="D164" s="9"/>
      <c r="E164" s="9"/>
      <c r="F164" s="53"/>
      <c r="G164" s="9"/>
      <c r="H164" s="9"/>
      <c r="I164" s="9"/>
      <c r="J164" s="9"/>
      <c r="K164" s="9"/>
      <c r="L164" s="9"/>
      <c r="M164" s="9"/>
      <c r="N164" s="9"/>
      <c r="O164" s="2"/>
    </row>
    <row r="165" spans="1:15" x14ac:dyDescent="0.3">
      <c r="A165" s="2"/>
      <c r="B165" s="2"/>
      <c r="C165" s="52">
        <v>42479.330555555556</v>
      </c>
      <c r="D165" s="10" t="s">
        <v>58</v>
      </c>
      <c r="E165" s="10"/>
      <c r="F165" s="52">
        <v>42479.248379629629</v>
      </c>
      <c r="G165" s="10" t="s">
        <v>12</v>
      </c>
      <c r="H165" s="11">
        <v>11600</v>
      </c>
      <c r="I165" s="11">
        <v>0</v>
      </c>
      <c r="J165" s="11">
        <v>0</v>
      </c>
      <c r="K165" s="11">
        <v>0</v>
      </c>
      <c r="L165" s="11">
        <v>170</v>
      </c>
      <c r="M165" s="11">
        <v>170</v>
      </c>
      <c r="N165" s="37">
        <f>M165</f>
        <v>170</v>
      </c>
    </row>
    <row r="166" spans="1:15" x14ac:dyDescent="0.3">
      <c r="A166" s="2"/>
      <c r="B166" s="2"/>
      <c r="C166" s="52">
        <v>42660.347916666666</v>
      </c>
      <c r="D166" s="10" t="s">
        <v>59</v>
      </c>
      <c r="E166" s="10"/>
      <c r="F166" s="52">
        <v>42660.551481481481</v>
      </c>
      <c r="G166" s="10" t="s">
        <v>12</v>
      </c>
      <c r="H166" s="11">
        <v>2900</v>
      </c>
      <c r="I166" s="11">
        <v>0</v>
      </c>
      <c r="J166" s="11">
        <v>0</v>
      </c>
      <c r="K166" s="11">
        <v>0</v>
      </c>
      <c r="L166" s="11">
        <v>350</v>
      </c>
      <c r="M166" s="11">
        <v>350</v>
      </c>
      <c r="N166" s="37">
        <f t="shared" ref="N166:N169" si="24">M166</f>
        <v>350</v>
      </c>
    </row>
    <row r="167" spans="1:15" x14ac:dyDescent="0.3">
      <c r="A167" s="2"/>
      <c r="B167" s="2"/>
      <c r="C167" s="52">
        <v>42810.511805555558</v>
      </c>
      <c r="D167" s="10" t="s">
        <v>60</v>
      </c>
      <c r="E167" s="10"/>
      <c r="F167" s="52">
        <v>42810.599756944444</v>
      </c>
      <c r="G167" s="10" t="s">
        <v>12</v>
      </c>
      <c r="H167" s="11">
        <v>2900</v>
      </c>
      <c r="I167" s="11">
        <v>0</v>
      </c>
      <c r="J167" s="11">
        <v>0</v>
      </c>
      <c r="K167" s="11">
        <v>0</v>
      </c>
      <c r="L167" s="11">
        <v>400</v>
      </c>
      <c r="M167" s="11">
        <v>400</v>
      </c>
      <c r="N167" s="37">
        <f t="shared" si="24"/>
        <v>400</v>
      </c>
    </row>
    <row r="168" spans="1:15" x14ac:dyDescent="0.3">
      <c r="A168" s="2"/>
      <c r="B168" s="2"/>
      <c r="C168" s="52">
        <v>42837.740277777775</v>
      </c>
      <c r="D168" s="10">
        <v>13</v>
      </c>
      <c r="E168" s="10"/>
      <c r="F168" s="52">
        <v>42837</v>
      </c>
      <c r="G168" s="10" t="s">
        <v>12</v>
      </c>
      <c r="H168" s="11">
        <v>2900</v>
      </c>
      <c r="I168" s="11">
        <v>0</v>
      </c>
      <c r="J168" s="11">
        <v>0</v>
      </c>
      <c r="K168" s="11">
        <v>0</v>
      </c>
      <c r="L168" s="11">
        <v>400</v>
      </c>
      <c r="M168" s="11">
        <v>400</v>
      </c>
      <c r="N168" s="37">
        <f t="shared" si="24"/>
        <v>400</v>
      </c>
    </row>
    <row r="169" spans="1:15" x14ac:dyDescent="0.3">
      <c r="A169" s="2"/>
      <c r="B169" s="2"/>
      <c r="C169" s="52">
        <v>42866.640972222223</v>
      </c>
      <c r="D169" s="10">
        <v>37</v>
      </c>
      <c r="E169" s="10"/>
      <c r="F169" s="52">
        <v>42866</v>
      </c>
      <c r="G169" s="10" t="s">
        <v>12</v>
      </c>
      <c r="H169" s="11">
        <v>2900</v>
      </c>
      <c r="I169" s="11">
        <v>0</v>
      </c>
      <c r="J169" s="11">
        <v>0</v>
      </c>
      <c r="K169" s="11">
        <v>0</v>
      </c>
      <c r="L169" s="11">
        <v>2900</v>
      </c>
      <c r="M169" s="11">
        <v>2900</v>
      </c>
      <c r="N169" s="37">
        <f t="shared" si="24"/>
        <v>2900</v>
      </c>
    </row>
    <row r="170" spans="1:15" x14ac:dyDescent="0.3">
      <c r="A170" s="2"/>
      <c r="B170" s="2"/>
      <c r="C170" s="52"/>
      <c r="D170" s="10"/>
      <c r="E170" s="10"/>
      <c r="F170" s="52"/>
      <c r="G170" s="10"/>
      <c r="H170" s="11"/>
      <c r="I170" s="15">
        <f t="shared" ref="I170:M170" si="25">SUM(I165:I169)</f>
        <v>0</v>
      </c>
      <c r="J170" s="15">
        <f t="shared" si="25"/>
        <v>0</v>
      </c>
      <c r="K170" s="15">
        <f t="shared" si="25"/>
        <v>0</v>
      </c>
      <c r="L170" s="15">
        <f t="shared" si="25"/>
        <v>4220</v>
      </c>
      <c r="M170" s="15">
        <f t="shared" si="25"/>
        <v>4220</v>
      </c>
      <c r="N170" s="27">
        <f>SUM(N165:N169)</f>
        <v>4220</v>
      </c>
      <c r="O170" s="2"/>
    </row>
    <row r="171" spans="1:15" x14ac:dyDescent="0.3">
      <c r="C171" s="53" t="s">
        <v>90</v>
      </c>
      <c r="D171" s="9"/>
      <c r="E171" s="9"/>
      <c r="F171" s="53"/>
      <c r="G171" s="9"/>
      <c r="H171" s="9"/>
      <c r="I171" s="9"/>
      <c r="J171" s="9"/>
      <c r="K171" s="9"/>
      <c r="L171" s="9"/>
      <c r="M171" s="9"/>
      <c r="N171" s="9"/>
      <c r="O171" s="2"/>
    </row>
    <row r="172" spans="1:15" x14ac:dyDescent="0.3">
      <c r="A172" s="2"/>
      <c r="B172" s="2"/>
      <c r="C172" s="52">
        <v>42810.511805555558</v>
      </c>
      <c r="D172" s="10" t="s">
        <v>61</v>
      </c>
      <c r="E172" s="10"/>
      <c r="F172" s="52">
        <v>42810.60083333333</v>
      </c>
      <c r="G172" s="10" t="s">
        <v>12</v>
      </c>
      <c r="H172" s="11">
        <v>23200</v>
      </c>
      <c r="I172" s="11">
        <v>0</v>
      </c>
      <c r="J172" s="11">
        <v>0</v>
      </c>
      <c r="K172" s="11">
        <v>0</v>
      </c>
      <c r="L172" s="11">
        <v>23200</v>
      </c>
      <c r="M172" s="11">
        <v>23200</v>
      </c>
      <c r="N172" s="37">
        <f>M172</f>
        <v>23200</v>
      </c>
    </row>
    <row r="173" spans="1:15" x14ac:dyDescent="0.3">
      <c r="A173" s="2"/>
      <c r="B173" s="2"/>
      <c r="C173" s="52"/>
      <c r="D173" s="10"/>
      <c r="E173" s="10"/>
      <c r="F173" s="52"/>
      <c r="G173" s="10"/>
      <c r="H173" s="11"/>
      <c r="I173" s="15">
        <f t="shared" ref="I173:M173" si="26">I172</f>
        <v>0</v>
      </c>
      <c r="J173" s="15">
        <f t="shared" si="26"/>
        <v>0</v>
      </c>
      <c r="K173" s="15">
        <f t="shared" si="26"/>
        <v>0</v>
      </c>
      <c r="L173" s="15">
        <f t="shared" si="26"/>
        <v>23200</v>
      </c>
      <c r="M173" s="15">
        <f t="shared" si="26"/>
        <v>23200</v>
      </c>
      <c r="N173" s="27">
        <f>N172</f>
        <v>23200</v>
      </c>
      <c r="O173" s="2"/>
    </row>
    <row r="174" spans="1:15" x14ac:dyDescent="0.3">
      <c r="C174" s="53" t="s">
        <v>91</v>
      </c>
      <c r="D174" s="9"/>
      <c r="E174" s="9"/>
      <c r="F174" s="53"/>
      <c r="G174" s="9"/>
      <c r="H174" s="9"/>
      <c r="I174" s="9"/>
      <c r="J174" s="9"/>
      <c r="K174" s="9"/>
      <c r="L174" s="9"/>
      <c r="M174" s="9"/>
      <c r="N174" s="9"/>
      <c r="O174" s="2"/>
    </row>
    <row r="175" spans="1:15" x14ac:dyDescent="0.3">
      <c r="A175" s="2"/>
      <c r="B175" s="2"/>
      <c r="C175" s="52">
        <v>42739.521527777775</v>
      </c>
      <c r="D175" s="10">
        <v>2</v>
      </c>
      <c r="E175" s="10"/>
      <c r="F175" s="52">
        <v>42739.710740740738</v>
      </c>
      <c r="G175" s="10" t="s">
        <v>12</v>
      </c>
      <c r="H175" s="11">
        <v>1</v>
      </c>
      <c r="I175" s="11">
        <v>0</v>
      </c>
      <c r="J175" s="11">
        <v>0</v>
      </c>
      <c r="K175" s="11">
        <v>0</v>
      </c>
      <c r="L175" s="11">
        <v>1</v>
      </c>
      <c r="M175" s="11">
        <v>1</v>
      </c>
      <c r="N175" s="37">
        <f t="shared" ref="N175" si="27">M175</f>
        <v>1</v>
      </c>
    </row>
    <row r="176" spans="1:15" x14ac:dyDescent="0.3">
      <c r="A176" s="2"/>
      <c r="B176" s="2"/>
      <c r="C176" s="52">
        <v>43206.349305555559</v>
      </c>
      <c r="D176" s="10">
        <v>296</v>
      </c>
      <c r="E176" s="10"/>
      <c r="F176" s="52">
        <v>43206</v>
      </c>
      <c r="G176" s="10" t="s">
        <v>12</v>
      </c>
      <c r="H176" s="11">
        <v>2900</v>
      </c>
      <c r="I176" s="11">
        <v>0</v>
      </c>
      <c r="J176" s="11">
        <v>0</v>
      </c>
      <c r="K176" s="11">
        <v>2900</v>
      </c>
      <c r="L176" s="11">
        <v>0</v>
      </c>
      <c r="M176" s="11">
        <v>2900</v>
      </c>
      <c r="N176" s="37">
        <v>0</v>
      </c>
    </row>
    <row r="177" spans="1:15" x14ac:dyDescent="0.3">
      <c r="A177" s="2"/>
      <c r="B177" s="2"/>
      <c r="C177" s="52">
        <v>43236.470138888886</v>
      </c>
      <c r="D177" s="10">
        <v>328</v>
      </c>
      <c r="E177" s="10"/>
      <c r="F177" s="52">
        <v>43236</v>
      </c>
      <c r="G177" s="10" t="s">
        <v>12</v>
      </c>
      <c r="H177" s="11">
        <v>2900</v>
      </c>
      <c r="I177" s="11">
        <v>0</v>
      </c>
      <c r="J177" s="11">
        <v>2900</v>
      </c>
      <c r="K177" s="11">
        <v>0</v>
      </c>
      <c r="L177" s="11">
        <v>0</v>
      </c>
      <c r="M177" s="11">
        <v>2900</v>
      </c>
      <c r="N177" s="37">
        <v>0</v>
      </c>
    </row>
    <row r="178" spans="1:15" x14ac:dyDescent="0.3">
      <c r="A178" s="2"/>
      <c r="B178" s="2"/>
      <c r="C178" s="52">
        <v>43265.760416666664</v>
      </c>
      <c r="D178" s="10">
        <v>355</v>
      </c>
      <c r="E178" s="10"/>
      <c r="F178" s="52">
        <v>43265</v>
      </c>
      <c r="G178" s="10" t="s">
        <v>12</v>
      </c>
      <c r="H178" s="11">
        <v>2900</v>
      </c>
      <c r="I178" s="11">
        <v>2900</v>
      </c>
      <c r="J178" s="11">
        <v>0</v>
      </c>
      <c r="K178" s="11">
        <v>0</v>
      </c>
      <c r="L178" s="11">
        <v>0</v>
      </c>
      <c r="M178" s="11">
        <v>2900</v>
      </c>
      <c r="N178" s="37">
        <v>0</v>
      </c>
    </row>
    <row r="179" spans="1:15" x14ac:dyDescent="0.3">
      <c r="A179" s="2"/>
      <c r="B179" s="2"/>
      <c r="C179" s="52"/>
      <c r="D179" s="10"/>
      <c r="E179" s="10"/>
      <c r="F179" s="52"/>
      <c r="G179" s="10"/>
      <c r="H179" s="11"/>
      <c r="I179" s="15">
        <f t="shared" ref="I179:M179" si="28">SUM(I175:I178)</f>
        <v>2900</v>
      </c>
      <c r="J179" s="15">
        <f t="shared" si="28"/>
        <v>2900</v>
      </c>
      <c r="K179" s="15">
        <f t="shared" si="28"/>
        <v>2900</v>
      </c>
      <c r="L179" s="15">
        <f t="shared" si="28"/>
        <v>1</v>
      </c>
      <c r="M179" s="15">
        <f t="shared" si="28"/>
        <v>8701</v>
      </c>
      <c r="N179" s="27">
        <f>SUM(N175:N178)</f>
        <v>1</v>
      </c>
      <c r="O179" s="2"/>
    </row>
    <row r="180" spans="1:15" x14ac:dyDescent="0.3">
      <c r="C180" s="53" t="s">
        <v>92</v>
      </c>
      <c r="D180" s="9"/>
      <c r="E180" s="9"/>
      <c r="F180" s="53"/>
      <c r="G180" s="9"/>
      <c r="H180" s="9"/>
      <c r="I180" s="9"/>
      <c r="J180" s="9"/>
      <c r="K180" s="9"/>
      <c r="L180" s="9"/>
      <c r="M180" s="9"/>
      <c r="N180" s="9"/>
      <c r="O180" s="2"/>
    </row>
    <row r="181" spans="1:15" x14ac:dyDescent="0.3">
      <c r="A181" s="2"/>
      <c r="B181" s="2"/>
      <c r="C181" s="52">
        <v>42866.671527777777</v>
      </c>
      <c r="D181" s="10">
        <v>39</v>
      </c>
      <c r="E181" s="10"/>
      <c r="F181" s="52">
        <v>42866</v>
      </c>
      <c r="G181" s="10" t="s">
        <v>12</v>
      </c>
      <c r="H181" s="11">
        <v>20764</v>
      </c>
      <c r="I181" s="11">
        <v>0</v>
      </c>
      <c r="J181" s="11">
        <v>0</v>
      </c>
      <c r="K181" s="11">
        <v>0</v>
      </c>
      <c r="L181" s="11">
        <v>20764</v>
      </c>
      <c r="M181" s="11">
        <v>20764</v>
      </c>
      <c r="N181" s="37">
        <f>M181</f>
        <v>20764</v>
      </c>
    </row>
    <row r="182" spans="1:15" x14ac:dyDescent="0.3">
      <c r="A182" s="2"/>
      <c r="B182" s="2"/>
      <c r="C182" s="52">
        <v>43265.758333333331</v>
      </c>
      <c r="D182" s="10">
        <v>350</v>
      </c>
      <c r="E182" s="10"/>
      <c r="F182" s="52">
        <v>43265</v>
      </c>
      <c r="G182" s="10" t="s">
        <v>12</v>
      </c>
      <c r="H182" s="11">
        <v>20764</v>
      </c>
      <c r="I182" s="11">
        <v>20764</v>
      </c>
      <c r="J182" s="11">
        <v>0</v>
      </c>
      <c r="K182" s="11">
        <v>0</v>
      </c>
      <c r="L182" s="11">
        <v>0</v>
      </c>
      <c r="M182" s="11">
        <v>20764</v>
      </c>
      <c r="N182" s="37">
        <v>0</v>
      </c>
    </row>
    <row r="183" spans="1:15" x14ac:dyDescent="0.3">
      <c r="A183" s="2"/>
      <c r="B183" s="2"/>
      <c r="C183" s="52"/>
      <c r="D183" s="10"/>
      <c r="E183" s="10"/>
      <c r="F183" s="52"/>
      <c r="G183" s="10"/>
      <c r="H183" s="11"/>
      <c r="I183" s="15">
        <f t="shared" ref="I183:M183" si="29">SUM(I181:I182)</f>
        <v>20764</v>
      </c>
      <c r="J183" s="15">
        <f t="shared" si="29"/>
        <v>0</v>
      </c>
      <c r="K183" s="15">
        <f t="shared" si="29"/>
        <v>0</v>
      </c>
      <c r="L183" s="15">
        <f t="shared" si="29"/>
        <v>20764</v>
      </c>
      <c r="M183" s="15">
        <f t="shared" si="29"/>
        <v>41528</v>
      </c>
      <c r="N183" s="27">
        <f>SUM(N181:N182)</f>
        <v>20764</v>
      </c>
      <c r="O183" s="2"/>
    </row>
    <row r="184" spans="1:15" x14ac:dyDescent="0.3">
      <c r="C184" s="53" t="s">
        <v>93</v>
      </c>
      <c r="D184" s="9"/>
      <c r="E184" s="9"/>
      <c r="F184" s="53"/>
      <c r="G184" s="9"/>
      <c r="H184" s="9"/>
      <c r="I184" s="9"/>
      <c r="J184" s="9"/>
      <c r="K184" s="9"/>
      <c r="L184" s="9"/>
      <c r="M184" s="9"/>
      <c r="N184" s="9"/>
      <c r="O184" s="2"/>
    </row>
    <row r="185" spans="1:15" x14ac:dyDescent="0.3">
      <c r="A185" s="2"/>
      <c r="B185" s="2"/>
      <c r="C185" s="52">
        <v>42627.348611111112</v>
      </c>
      <c r="D185" s="10" t="s">
        <v>62</v>
      </c>
      <c r="E185" s="10"/>
      <c r="F185" s="52">
        <v>42627.43408564815</v>
      </c>
      <c r="G185" s="10" t="s">
        <v>12</v>
      </c>
      <c r="H185" s="11">
        <v>1856</v>
      </c>
      <c r="I185" s="11">
        <v>0</v>
      </c>
      <c r="J185" s="11">
        <v>0</v>
      </c>
      <c r="K185" s="11">
        <v>0</v>
      </c>
      <c r="L185" s="11">
        <v>1856</v>
      </c>
      <c r="M185" s="11">
        <v>1856</v>
      </c>
      <c r="N185" s="37">
        <f>M185</f>
        <v>1856</v>
      </c>
    </row>
    <row r="186" spans="1:15" x14ac:dyDescent="0.3">
      <c r="A186" s="2"/>
      <c r="B186" s="2"/>
      <c r="C186" s="52">
        <v>42751.347916666666</v>
      </c>
      <c r="D186" s="10" t="s">
        <v>63</v>
      </c>
      <c r="E186" s="10"/>
      <c r="F186" s="52">
        <v>42751.409409722219</v>
      </c>
      <c r="G186" s="10" t="s">
        <v>12</v>
      </c>
      <c r="H186" s="11">
        <v>1856</v>
      </c>
      <c r="I186" s="11">
        <v>0</v>
      </c>
      <c r="J186" s="11">
        <v>0</v>
      </c>
      <c r="K186" s="11">
        <v>0</v>
      </c>
      <c r="L186" s="11">
        <v>1856</v>
      </c>
      <c r="M186" s="11">
        <v>1856</v>
      </c>
      <c r="N186" s="37">
        <f>M186</f>
        <v>1856</v>
      </c>
    </row>
    <row r="187" spans="1:15" x14ac:dyDescent="0.3">
      <c r="A187" s="2"/>
      <c r="B187" s="2"/>
      <c r="C187" s="52"/>
      <c r="D187" s="10"/>
      <c r="E187" s="10"/>
      <c r="F187" s="52"/>
      <c r="G187" s="10"/>
      <c r="H187" s="11"/>
      <c r="I187" s="15">
        <f t="shared" ref="I187:M187" si="30">SUM(I185:I186)</f>
        <v>0</v>
      </c>
      <c r="J187" s="15">
        <f t="shared" si="30"/>
        <v>0</v>
      </c>
      <c r="K187" s="15">
        <f t="shared" si="30"/>
        <v>0</v>
      </c>
      <c r="L187" s="15">
        <f t="shared" si="30"/>
        <v>3712</v>
      </c>
      <c r="M187" s="15">
        <f t="shared" si="30"/>
        <v>3712</v>
      </c>
      <c r="N187" s="27">
        <f>SUM(N185:N186)</f>
        <v>3712</v>
      </c>
      <c r="O187" s="2"/>
    </row>
    <row r="188" spans="1:15" x14ac:dyDescent="0.3">
      <c r="C188" s="53" t="s">
        <v>94</v>
      </c>
      <c r="D188" s="9"/>
      <c r="E188" s="9"/>
      <c r="F188" s="53"/>
      <c r="G188" s="9"/>
      <c r="H188" s="9"/>
      <c r="I188" s="9"/>
      <c r="J188" s="9"/>
      <c r="K188" s="9"/>
      <c r="L188" s="9"/>
      <c r="M188" s="9"/>
      <c r="N188" s="9"/>
      <c r="O188" s="2"/>
    </row>
    <row r="189" spans="1:15" x14ac:dyDescent="0.3">
      <c r="A189" s="2"/>
      <c r="B189" s="2"/>
      <c r="C189" s="52">
        <v>43229.668055555558</v>
      </c>
      <c r="D189" s="10">
        <v>310</v>
      </c>
      <c r="E189" s="10"/>
      <c r="F189" s="52">
        <v>43229</v>
      </c>
      <c r="G189" s="10" t="s">
        <v>12</v>
      </c>
      <c r="H189" s="11">
        <v>10000</v>
      </c>
      <c r="I189" s="11">
        <v>0</v>
      </c>
      <c r="J189" s="11">
        <v>10000</v>
      </c>
      <c r="K189" s="11">
        <v>0</v>
      </c>
      <c r="L189" s="11">
        <v>0</v>
      </c>
      <c r="M189" s="11">
        <v>10000</v>
      </c>
      <c r="N189" s="37">
        <v>0</v>
      </c>
    </row>
    <row r="190" spans="1:15" x14ac:dyDescent="0.3">
      <c r="A190" s="2"/>
      <c r="B190" s="2"/>
      <c r="C190" s="52">
        <v>43229.804155092592</v>
      </c>
      <c r="D190" s="10">
        <v>309</v>
      </c>
      <c r="E190" s="10"/>
      <c r="F190" s="52">
        <v>43229.599999999999</v>
      </c>
      <c r="G190" s="10" t="s">
        <v>12</v>
      </c>
      <c r="H190" s="11">
        <v>10000</v>
      </c>
      <c r="I190" s="11">
        <v>0</v>
      </c>
      <c r="J190" s="11">
        <v>10000</v>
      </c>
      <c r="K190" s="11">
        <v>0</v>
      </c>
      <c r="L190" s="11">
        <v>0</v>
      </c>
      <c r="M190" s="11">
        <v>10000</v>
      </c>
      <c r="N190" s="37">
        <v>0</v>
      </c>
    </row>
    <row r="191" spans="1:15" x14ac:dyDescent="0.3">
      <c r="A191" s="2"/>
      <c r="B191" s="2"/>
      <c r="C191" s="52"/>
      <c r="D191" s="10"/>
      <c r="E191" s="10"/>
      <c r="F191" s="52"/>
      <c r="G191" s="10"/>
      <c r="H191" s="11"/>
      <c r="I191" s="15">
        <f t="shared" ref="I191:M191" si="31">SUM(I189:I190)</f>
        <v>0</v>
      </c>
      <c r="J191" s="15">
        <f t="shared" si="31"/>
        <v>20000</v>
      </c>
      <c r="K191" s="15">
        <f t="shared" si="31"/>
        <v>0</v>
      </c>
      <c r="L191" s="15">
        <f t="shared" si="31"/>
        <v>0</v>
      </c>
      <c r="M191" s="15">
        <f t="shared" si="31"/>
        <v>20000</v>
      </c>
      <c r="N191" s="27">
        <f>SUM(N189:N190)</f>
        <v>0</v>
      </c>
      <c r="O191" s="2"/>
    </row>
    <row r="192" spans="1:15" x14ac:dyDescent="0.3">
      <c r="C192" s="53" t="s">
        <v>94</v>
      </c>
      <c r="D192" s="9"/>
      <c r="E192" s="9"/>
      <c r="F192" s="53"/>
      <c r="G192" s="9"/>
      <c r="H192" s="9"/>
      <c r="I192" s="9"/>
      <c r="J192" s="9"/>
      <c r="K192" s="9"/>
      <c r="L192" s="9"/>
      <c r="M192" s="9"/>
      <c r="N192" s="9"/>
      <c r="O192" s="2"/>
    </row>
    <row r="193" spans="1:15" x14ac:dyDescent="0.3">
      <c r="A193" s="2"/>
      <c r="B193" s="2"/>
      <c r="C193" s="52">
        <v>42718.347916666666</v>
      </c>
      <c r="D193" s="10" t="s">
        <v>64</v>
      </c>
      <c r="E193" s="10"/>
      <c r="F193" s="52">
        <v>42718.714386574073</v>
      </c>
      <c r="G193" s="10" t="s">
        <v>12</v>
      </c>
      <c r="H193" s="11">
        <v>3944</v>
      </c>
      <c r="I193" s="11">
        <v>0</v>
      </c>
      <c r="J193" s="11">
        <v>0</v>
      </c>
      <c r="K193" s="11">
        <v>0</v>
      </c>
      <c r="L193" s="11">
        <v>3944</v>
      </c>
      <c r="M193" s="11">
        <v>3944</v>
      </c>
      <c r="N193" s="37">
        <f>M193</f>
        <v>3944</v>
      </c>
    </row>
    <row r="194" spans="1:15" x14ac:dyDescent="0.3">
      <c r="A194" s="2"/>
      <c r="B194" s="2"/>
      <c r="C194" s="52">
        <v>42781.348611111112</v>
      </c>
      <c r="D194" s="10" t="s">
        <v>65</v>
      </c>
      <c r="E194" s="10"/>
      <c r="F194" s="52">
        <v>42781.496574074074</v>
      </c>
      <c r="G194" s="10" t="s">
        <v>12</v>
      </c>
      <c r="H194" s="11">
        <v>3944</v>
      </c>
      <c r="I194" s="11">
        <v>0</v>
      </c>
      <c r="J194" s="11">
        <v>0</v>
      </c>
      <c r="K194" s="11">
        <v>0</v>
      </c>
      <c r="L194" s="11">
        <v>3944</v>
      </c>
      <c r="M194" s="11">
        <v>3944</v>
      </c>
      <c r="N194" s="37">
        <f>M194</f>
        <v>3944</v>
      </c>
    </row>
    <row r="195" spans="1:15" x14ac:dyDescent="0.3">
      <c r="A195" s="2"/>
      <c r="B195" s="2"/>
      <c r="C195" s="52"/>
      <c r="D195" s="10"/>
      <c r="E195" s="10"/>
      <c r="F195" s="52"/>
      <c r="G195" s="10"/>
      <c r="H195" s="11"/>
      <c r="I195" s="15">
        <f t="shared" ref="I195:M195" si="32">SUM(I193:I194)</f>
        <v>0</v>
      </c>
      <c r="J195" s="15">
        <f t="shared" si="32"/>
        <v>0</v>
      </c>
      <c r="K195" s="15">
        <f t="shared" si="32"/>
        <v>0</v>
      </c>
      <c r="L195" s="15">
        <f t="shared" si="32"/>
        <v>7888</v>
      </c>
      <c r="M195" s="15">
        <f t="shared" si="32"/>
        <v>7888</v>
      </c>
      <c r="N195" s="27">
        <f>SUM(N193:N194)</f>
        <v>7888</v>
      </c>
      <c r="O195" s="2"/>
    </row>
    <row r="196" spans="1:15" x14ac:dyDescent="0.3">
      <c r="C196" s="53" t="s">
        <v>95</v>
      </c>
      <c r="D196" s="9"/>
      <c r="E196" s="9"/>
      <c r="F196" s="53"/>
      <c r="G196" s="9"/>
      <c r="H196" s="9"/>
      <c r="I196" s="9"/>
      <c r="J196" s="9"/>
      <c r="K196" s="9"/>
      <c r="L196" s="9"/>
      <c r="M196" s="9"/>
      <c r="N196" s="9"/>
      <c r="O196" s="2"/>
    </row>
    <row r="197" spans="1:15" x14ac:dyDescent="0.3">
      <c r="A197" s="2"/>
      <c r="B197" s="2"/>
      <c r="C197" s="52">
        <v>43265.447222222225</v>
      </c>
      <c r="D197" s="10">
        <v>341</v>
      </c>
      <c r="E197" s="10"/>
      <c r="F197" s="52">
        <v>43265</v>
      </c>
      <c r="G197" s="10" t="s">
        <v>12</v>
      </c>
      <c r="H197" s="11">
        <v>22000</v>
      </c>
      <c r="I197" s="11">
        <v>22000</v>
      </c>
      <c r="J197" s="11">
        <v>0</v>
      </c>
      <c r="K197" s="11">
        <v>0</v>
      </c>
      <c r="L197" s="11">
        <v>0</v>
      </c>
      <c r="M197" s="11">
        <v>22000</v>
      </c>
      <c r="N197" s="37">
        <v>0</v>
      </c>
    </row>
    <row r="198" spans="1:15" x14ac:dyDescent="0.3">
      <c r="A198" s="2"/>
      <c r="B198" s="2"/>
      <c r="C198" s="52"/>
      <c r="D198" s="10"/>
      <c r="E198" s="10"/>
      <c r="F198" s="52"/>
      <c r="G198" s="10"/>
      <c r="H198" s="11"/>
      <c r="I198" s="15">
        <f t="shared" ref="I198:M198" si="33">I197</f>
        <v>22000</v>
      </c>
      <c r="J198" s="15">
        <f t="shared" si="33"/>
        <v>0</v>
      </c>
      <c r="K198" s="15">
        <f t="shared" si="33"/>
        <v>0</v>
      </c>
      <c r="L198" s="15">
        <f t="shared" si="33"/>
        <v>0</v>
      </c>
      <c r="M198" s="15">
        <f t="shared" si="33"/>
        <v>22000</v>
      </c>
      <c r="N198" s="27">
        <f>N197</f>
        <v>0</v>
      </c>
      <c r="O198" s="2"/>
    </row>
    <row r="199" spans="1:15" x14ac:dyDescent="0.3">
      <c r="C199" s="53" t="s">
        <v>96</v>
      </c>
      <c r="D199" s="9"/>
      <c r="E199" s="9"/>
      <c r="F199" s="53"/>
      <c r="G199" s="9"/>
      <c r="H199" s="9"/>
      <c r="I199" s="9"/>
      <c r="J199" s="9"/>
      <c r="K199" s="9"/>
      <c r="L199" s="9"/>
      <c r="M199" s="9"/>
      <c r="N199" s="9"/>
      <c r="O199" s="2"/>
    </row>
    <row r="200" spans="1:15" x14ac:dyDescent="0.3">
      <c r="A200" s="2"/>
      <c r="B200" s="2"/>
      <c r="C200" s="52">
        <v>43236.46875</v>
      </c>
      <c r="D200" s="10">
        <v>324</v>
      </c>
      <c r="E200" s="10"/>
      <c r="F200" s="52">
        <v>43236</v>
      </c>
      <c r="G200" s="10" t="s">
        <v>12</v>
      </c>
      <c r="H200" s="11">
        <v>4640</v>
      </c>
      <c r="I200" s="11">
        <v>0</v>
      </c>
      <c r="J200" s="11">
        <v>4640</v>
      </c>
      <c r="K200" s="11">
        <v>0</v>
      </c>
      <c r="L200" s="11">
        <v>0</v>
      </c>
      <c r="M200" s="11">
        <v>4640</v>
      </c>
      <c r="N200" s="37">
        <v>0</v>
      </c>
    </row>
    <row r="201" spans="1:15" x14ac:dyDescent="0.3">
      <c r="A201" s="2"/>
      <c r="B201" s="2"/>
      <c r="C201" s="52">
        <v>43265.758333333331</v>
      </c>
      <c r="D201" s="10">
        <v>351</v>
      </c>
      <c r="E201" s="10"/>
      <c r="F201" s="52">
        <v>43265</v>
      </c>
      <c r="G201" s="10" t="s">
        <v>12</v>
      </c>
      <c r="H201" s="11">
        <v>4640</v>
      </c>
      <c r="I201" s="11">
        <v>4640</v>
      </c>
      <c r="J201" s="11">
        <v>0</v>
      </c>
      <c r="K201" s="11">
        <v>0</v>
      </c>
      <c r="L201" s="11">
        <v>0</v>
      </c>
      <c r="M201" s="11">
        <v>4640</v>
      </c>
      <c r="N201" s="37">
        <v>0</v>
      </c>
    </row>
    <row r="202" spans="1:15" x14ac:dyDescent="0.3">
      <c r="A202" s="2"/>
      <c r="B202" s="2"/>
      <c r="C202" s="52"/>
      <c r="D202" s="10"/>
      <c r="E202" s="10"/>
      <c r="F202" s="52"/>
      <c r="G202" s="10"/>
      <c r="H202" s="11"/>
      <c r="I202" s="15">
        <f t="shared" ref="I202:M202" si="34">SUM(I200:I201)</f>
        <v>4640</v>
      </c>
      <c r="J202" s="15">
        <f t="shared" si="34"/>
        <v>4640</v>
      </c>
      <c r="K202" s="15">
        <f t="shared" si="34"/>
        <v>0</v>
      </c>
      <c r="L202" s="15">
        <f t="shared" si="34"/>
        <v>0</v>
      </c>
      <c r="M202" s="15">
        <f t="shared" si="34"/>
        <v>9280</v>
      </c>
      <c r="N202" s="27">
        <f>SUM(N200:N201)</f>
        <v>0</v>
      </c>
      <c r="O202" s="2"/>
    </row>
    <row r="203" spans="1:15" x14ac:dyDescent="0.3">
      <c r="C203" s="53" t="s">
        <v>97</v>
      </c>
      <c r="D203" s="9"/>
      <c r="E203" s="9"/>
      <c r="F203" s="53"/>
      <c r="G203" s="9"/>
      <c r="H203" s="9"/>
      <c r="I203" s="9"/>
      <c r="J203" s="9"/>
      <c r="K203" s="9"/>
      <c r="L203" s="9"/>
      <c r="M203" s="9"/>
      <c r="N203" s="9"/>
      <c r="O203" s="2"/>
    </row>
    <row r="204" spans="1:15" x14ac:dyDescent="0.3">
      <c r="A204" s="2"/>
      <c r="B204" s="2"/>
      <c r="C204" s="52">
        <v>43087.474305555559</v>
      </c>
      <c r="D204" s="10">
        <v>191</v>
      </c>
      <c r="E204" s="10"/>
      <c r="F204" s="52">
        <v>43087</v>
      </c>
      <c r="G204" s="10" t="s">
        <v>12</v>
      </c>
      <c r="H204" s="11">
        <v>812</v>
      </c>
      <c r="I204" s="11">
        <v>0</v>
      </c>
      <c r="J204" s="11">
        <v>0</v>
      </c>
      <c r="K204" s="11">
        <v>0</v>
      </c>
      <c r="L204" s="11">
        <v>812</v>
      </c>
      <c r="M204" s="11">
        <v>812</v>
      </c>
      <c r="N204" s="37">
        <f>M204</f>
        <v>812</v>
      </c>
    </row>
    <row r="205" spans="1:15" x14ac:dyDescent="0.3">
      <c r="A205" s="2"/>
      <c r="B205" s="2"/>
      <c r="C205" s="52"/>
      <c r="D205" s="10"/>
      <c r="E205" s="10"/>
      <c r="F205" s="52"/>
      <c r="G205" s="10"/>
      <c r="H205" s="11"/>
      <c r="I205" s="15">
        <f t="shared" ref="I205:M205" si="35">I204</f>
        <v>0</v>
      </c>
      <c r="J205" s="15">
        <f t="shared" si="35"/>
        <v>0</v>
      </c>
      <c r="K205" s="15">
        <f t="shared" si="35"/>
        <v>0</v>
      </c>
      <c r="L205" s="15">
        <f t="shared" si="35"/>
        <v>812</v>
      </c>
      <c r="M205" s="15">
        <f t="shared" si="35"/>
        <v>812</v>
      </c>
      <c r="N205" s="27">
        <f>N204</f>
        <v>812</v>
      </c>
      <c r="O205" s="2"/>
    </row>
    <row r="206" spans="1:15" x14ac:dyDescent="0.3">
      <c r="C206" s="53" t="s">
        <v>98</v>
      </c>
      <c r="D206" s="9"/>
      <c r="E206" s="9"/>
      <c r="F206" s="53"/>
      <c r="G206" s="9"/>
      <c r="H206" s="9"/>
      <c r="I206" s="9"/>
      <c r="J206" s="9"/>
      <c r="K206" s="9"/>
      <c r="L206" s="9"/>
      <c r="M206" s="9"/>
      <c r="N206" s="9"/>
      <c r="O206" s="2"/>
    </row>
    <row r="207" spans="1:15" x14ac:dyDescent="0.3">
      <c r="A207" s="2"/>
      <c r="B207" s="2"/>
      <c r="C207" s="52">
        <v>42765.54583333333</v>
      </c>
      <c r="D207" s="10" t="s">
        <v>66</v>
      </c>
      <c r="E207" s="10"/>
      <c r="F207" s="52">
        <v>42765.421759259261</v>
      </c>
      <c r="G207" s="10" t="s">
        <v>12</v>
      </c>
      <c r="H207" s="11">
        <v>11310</v>
      </c>
      <c r="I207" s="11">
        <v>0</v>
      </c>
      <c r="J207" s="11">
        <v>0</v>
      </c>
      <c r="K207" s="11">
        <v>0</v>
      </c>
      <c r="L207" s="11">
        <v>11310</v>
      </c>
      <c r="M207" s="11">
        <v>11310</v>
      </c>
      <c r="N207" s="37">
        <f>M207</f>
        <v>11310</v>
      </c>
    </row>
    <row r="208" spans="1:15" x14ac:dyDescent="0.3">
      <c r="A208" s="2"/>
      <c r="B208" s="2"/>
      <c r="C208" s="52"/>
      <c r="D208" s="10"/>
      <c r="E208" s="10"/>
      <c r="F208" s="52"/>
      <c r="G208" s="10"/>
      <c r="H208" s="11"/>
      <c r="I208" s="15">
        <f t="shared" ref="I208:M208" si="36">I207</f>
        <v>0</v>
      </c>
      <c r="J208" s="15">
        <f t="shared" si="36"/>
        <v>0</v>
      </c>
      <c r="K208" s="15">
        <f t="shared" si="36"/>
        <v>0</v>
      </c>
      <c r="L208" s="15">
        <f t="shared" si="36"/>
        <v>11310</v>
      </c>
      <c r="M208" s="15">
        <f t="shared" si="36"/>
        <v>11310</v>
      </c>
      <c r="N208" s="27">
        <f>N207</f>
        <v>11310</v>
      </c>
      <c r="O208" s="2"/>
    </row>
    <row r="209" spans="1:15" x14ac:dyDescent="0.3">
      <c r="C209" s="53" t="s">
        <v>99</v>
      </c>
      <c r="D209" s="9"/>
      <c r="E209" s="9"/>
      <c r="F209" s="53"/>
      <c r="G209" s="9"/>
      <c r="H209" s="9"/>
      <c r="I209" s="9"/>
      <c r="J209" s="9"/>
      <c r="K209" s="9"/>
      <c r="L209" s="9"/>
      <c r="M209" s="9"/>
      <c r="N209" s="9"/>
      <c r="O209" s="2"/>
    </row>
    <row r="210" spans="1:15" x14ac:dyDescent="0.3">
      <c r="A210" s="2"/>
      <c r="B210" s="2"/>
      <c r="C210" s="52">
        <v>42200.302083333336</v>
      </c>
      <c r="D210" s="10" t="s">
        <v>67</v>
      </c>
      <c r="E210" s="10"/>
      <c r="F210" s="52">
        <v>42200</v>
      </c>
      <c r="G210" s="10" t="s">
        <v>12</v>
      </c>
      <c r="H210" s="11">
        <v>28536</v>
      </c>
      <c r="I210" s="11">
        <v>0</v>
      </c>
      <c r="J210" s="11">
        <v>0</v>
      </c>
      <c r="K210" s="11">
        <v>0</v>
      </c>
      <c r="L210" s="11">
        <v>22736</v>
      </c>
      <c r="M210" s="11">
        <v>22736</v>
      </c>
      <c r="N210" s="37">
        <v>0</v>
      </c>
    </row>
    <row r="211" spans="1:15" x14ac:dyDescent="0.3">
      <c r="A211" s="2"/>
      <c r="B211" s="2"/>
      <c r="C211" s="52">
        <v>42294.302777777775</v>
      </c>
      <c r="D211" s="10" t="s">
        <v>68</v>
      </c>
      <c r="E211" s="10"/>
      <c r="F211" s="52">
        <v>42294</v>
      </c>
      <c r="G211" s="10" t="s">
        <v>12</v>
      </c>
      <c r="H211" s="11">
        <v>17168</v>
      </c>
      <c r="I211" s="11">
        <v>0</v>
      </c>
      <c r="J211" s="11">
        <v>0</v>
      </c>
      <c r="K211" s="11">
        <v>0</v>
      </c>
      <c r="L211" s="11">
        <v>11368</v>
      </c>
      <c r="M211" s="11">
        <v>11368</v>
      </c>
      <c r="N211" s="37">
        <v>0</v>
      </c>
    </row>
    <row r="212" spans="1:15" x14ac:dyDescent="0.3">
      <c r="A212" s="2"/>
      <c r="B212" s="2"/>
      <c r="C212" s="52"/>
      <c r="D212" s="10"/>
      <c r="E212" s="10"/>
      <c r="F212" s="52"/>
      <c r="G212" s="10"/>
      <c r="H212" s="11"/>
      <c r="I212" s="15">
        <f t="shared" ref="I212:M212" si="37">SUM(I210:I211)</f>
        <v>0</v>
      </c>
      <c r="J212" s="15">
        <f t="shared" si="37"/>
        <v>0</v>
      </c>
      <c r="K212" s="15">
        <f t="shared" si="37"/>
        <v>0</v>
      </c>
      <c r="L212" s="15">
        <f t="shared" si="37"/>
        <v>34104</v>
      </c>
      <c r="M212" s="15">
        <f t="shared" si="37"/>
        <v>34104</v>
      </c>
      <c r="N212" s="27">
        <f>SUM(N210:N211)</f>
        <v>0</v>
      </c>
      <c r="O212" s="2"/>
    </row>
    <row r="213" spans="1:15" x14ac:dyDescent="0.3">
      <c r="C213" s="53" t="s">
        <v>100</v>
      </c>
      <c r="D213" s="9"/>
      <c r="E213" s="9"/>
      <c r="F213" s="53"/>
      <c r="G213" s="9"/>
      <c r="H213" s="9"/>
      <c r="I213" s="9"/>
      <c r="J213" s="9"/>
      <c r="K213" s="9"/>
      <c r="L213" s="9"/>
      <c r="M213" s="9"/>
      <c r="N213" s="9"/>
      <c r="O213" s="2"/>
    </row>
    <row r="214" spans="1:15" x14ac:dyDescent="0.3">
      <c r="A214" s="2"/>
      <c r="B214" s="2"/>
      <c r="C214" s="52">
        <v>43236.470138888886</v>
      </c>
      <c r="D214" s="10">
        <v>327</v>
      </c>
      <c r="E214" s="10"/>
      <c r="F214" s="52">
        <v>43236</v>
      </c>
      <c r="G214" s="10" t="s">
        <v>12</v>
      </c>
      <c r="H214" s="11">
        <v>4350</v>
      </c>
      <c r="I214" s="11">
        <v>0</v>
      </c>
      <c r="J214" s="11">
        <v>4350</v>
      </c>
      <c r="K214" s="11">
        <v>0</v>
      </c>
      <c r="L214" s="11">
        <v>0</v>
      </c>
      <c r="M214" s="11">
        <v>4350</v>
      </c>
      <c r="N214" s="37">
        <v>0</v>
      </c>
    </row>
    <row r="215" spans="1:15" x14ac:dyDescent="0.3">
      <c r="A215" s="2"/>
      <c r="B215" s="2"/>
      <c r="C215" s="52">
        <v>43265.759722222225</v>
      </c>
      <c r="D215" s="10">
        <v>354</v>
      </c>
      <c r="E215" s="10"/>
      <c r="F215" s="52">
        <v>43265</v>
      </c>
      <c r="G215" s="10" t="s">
        <v>12</v>
      </c>
      <c r="H215" s="11">
        <v>4350</v>
      </c>
      <c r="I215" s="11">
        <v>4350</v>
      </c>
      <c r="J215" s="11">
        <v>0</v>
      </c>
      <c r="K215" s="11">
        <v>0</v>
      </c>
      <c r="L215" s="11">
        <v>0</v>
      </c>
      <c r="M215" s="11">
        <v>4350</v>
      </c>
      <c r="N215" s="37">
        <v>0</v>
      </c>
    </row>
    <row r="216" spans="1:15" x14ac:dyDescent="0.3">
      <c r="A216" s="2"/>
      <c r="B216" s="2"/>
      <c r="C216" s="52"/>
      <c r="D216" s="10"/>
      <c r="E216" s="10"/>
      <c r="F216" s="10"/>
      <c r="G216" s="10"/>
      <c r="H216" s="11"/>
      <c r="I216" s="15">
        <f t="shared" ref="I216:M216" si="38">SUM(I214:I215)</f>
        <v>4350</v>
      </c>
      <c r="J216" s="15">
        <f t="shared" si="38"/>
        <v>4350</v>
      </c>
      <c r="K216" s="15">
        <f t="shared" si="38"/>
        <v>0</v>
      </c>
      <c r="L216" s="15">
        <f t="shared" si="38"/>
        <v>0</v>
      </c>
      <c r="M216" s="15">
        <f t="shared" si="38"/>
        <v>8700</v>
      </c>
      <c r="N216" s="27">
        <f>SUM(N214:N215)</f>
        <v>0</v>
      </c>
      <c r="O216" s="2"/>
    </row>
    <row r="217" spans="1:15" x14ac:dyDescent="0.3">
      <c r="A217" s="2"/>
      <c r="B217" s="2"/>
      <c r="C217" s="10"/>
      <c r="D217" s="10"/>
      <c r="E217" s="10"/>
      <c r="F217" s="10"/>
      <c r="G217" s="10"/>
      <c r="H217" s="11"/>
      <c r="I217" s="11"/>
      <c r="J217" s="11"/>
      <c r="K217" s="11"/>
      <c r="L217" s="11"/>
      <c r="M217" s="11"/>
      <c r="N217" s="2"/>
      <c r="O217" s="2"/>
    </row>
    <row r="218" spans="1:15" x14ac:dyDescent="0.3">
      <c r="A218" s="2"/>
      <c r="B218" s="2"/>
      <c r="C218" s="10"/>
      <c r="D218" s="10"/>
      <c r="E218" s="10"/>
      <c r="F218" s="12" t="s">
        <v>72</v>
      </c>
      <c r="G218" s="13"/>
      <c r="H218" s="14"/>
      <c r="I218" s="15">
        <f t="shared" ref="I218:M218" si="39">I15+I27+I32+I35+I45+I48+I54+I65+I69+I83+I87+I91+I96+I105+I109+I150+I155+I160+I163+I170+I173+I179+I183+I187+I191+I195+I198+I202+I205+I208+I212+I216</f>
        <v>282614.90999999997</v>
      </c>
      <c r="J218" s="15">
        <f t="shared" si="39"/>
        <v>184966.5</v>
      </c>
      <c r="K218" s="15">
        <f t="shared" si="39"/>
        <v>74472</v>
      </c>
      <c r="L218" s="15">
        <f t="shared" si="39"/>
        <v>975564.5</v>
      </c>
      <c r="M218" s="15">
        <f t="shared" si="39"/>
        <v>1517617.9100000001</v>
      </c>
      <c r="N218" s="61">
        <f t="shared" ref="N218" si="40">N15+N27+N32+N35+N45+N48+N54+N65+N69+N83+N87+N91+N96+N105+N109+N150+N155+N160+N163+N170+N173+N179+N183+N187+N191+N195+N198+N202+N205+N208+N212+N216</f>
        <v>269858.31</v>
      </c>
      <c r="O218" s="2"/>
    </row>
    <row r="220" spans="1:15" x14ac:dyDescent="0.3">
      <c r="F220" s="12" t="s">
        <v>102</v>
      </c>
      <c r="G220" s="13"/>
      <c r="H220" s="14"/>
      <c r="I220" s="19">
        <f>I218/$M$218</f>
        <v>0.18622270344714101</v>
      </c>
      <c r="J220" s="19">
        <f>J218/$M$218</f>
        <v>0.12187949205212001</v>
      </c>
      <c r="K220" s="19">
        <f>K218/$M$218</f>
        <v>4.9071640173250192E-2</v>
      </c>
      <c r="L220" s="19">
        <f>L218/$M$218</f>
        <v>0.64282616432748863</v>
      </c>
      <c r="M220" s="19">
        <f>M218/$M$218</f>
        <v>1</v>
      </c>
    </row>
  </sheetData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E5CC9-D024-47AA-AB90-AF5A6CC9A6F0}">
  <dimension ref="C5:G65"/>
  <sheetViews>
    <sheetView showGridLines="0" tabSelected="1" topLeftCell="A4" zoomScale="150" zoomScaleNormal="150" workbookViewId="0">
      <selection activeCell="F42" sqref="F42"/>
    </sheetView>
  </sheetViews>
  <sheetFormatPr baseColWidth="10" defaultRowHeight="14.4" x14ac:dyDescent="0.3"/>
  <sheetData>
    <row r="5" spans="3:7" x14ac:dyDescent="0.3">
      <c r="C5" s="29" t="s">
        <v>117</v>
      </c>
      <c r="D5" s="30"/>
      <c r="E5" s="30"/>
      <c r="F5" s="30"/>
      <c r="G5" s="31"/>
    </row>
    <row r="6" spans="3:7" x14ac:dyDescent="0.3">
      <c r="C6" s="32" t="s">
        <v>118</v>
      </c>
      <c r="D6" s="33"/>
      <c r="E6" s="33"/>
      <c r="F6" s="33"/>
      <c r="G6" s="34"/>
    </row>
    <row r="8" spans="3:7" x14ac:dyDescent="0.3">
      <c r="C8" s="35" t="s">
        <v>122</v>
      </c>
      <c r="D8" s="35"/>
      <c r="E8" s="35"/>
      <c r="F8" s="35"/>
      <c r="G8" s="35"/>
    </row>
    <row r="9" spans="3:7" x14ac:dyDescent="0.3">
      <c r="D9" t="s">
        <v>121</v>
      </c>
      <c r="F9">
        <v>38</v>
      </c>
      <c r="G9" s="38">
        <f>F9/$F$9</f>
        <v>1</v>
      </c>
    </row>
    <row r="10" spans="3:7" x14ac:dyDescent="0.3">
      <c r="D10" t="s">
        <v>119</v>
      </c>
      <c r="F10">
        <v>15</v>
      </c>
      <c r="G10" s="38">
        <f>F10/$F$9</f>
        <v>0.39473684210526316</v>
      </c>
    </row>
    <row r="11" spans="3:7" x14ac:dyDescent="0.3">
      <c r="D11" t="s">
        <v>120</v>
      </c>
      <c r="F11">
        <f>F9-F10</f>
        <v>23</v>
      </c>
      <c r="G11" s="38">
        <f>F11/$F$9</f>
        <v>0.60526315789473684</v>
      </c>
    </row>
    <row r="13" spans="3:7" x14ac:dyDescent="0.3">
      <c r="C13" s="35" t="s">
        <v>123</v>
      </c>
      <c r="D13" s="35"/>
      <c r="E13" s="35"/>
      <c r="F13" s="35"/>
      <c r="G13" s="35"/>
    </row>
    <row r="14" spans="3:7" x14ac:dyDescent="0.3">
      <c r="D14" t="s">
        <v>121</v>
      </c>
      <c r="F14" s="3">
        <v>387964</v>
      </c>
      <c r="G14" s="38">
        <f>F14/F$14</f>
        <v>1</v>
      </c>
    </row>
    <row r="15" spans="3:7" x14ac:dyDescent="0.3">
      <c r="D15" t="s">
        <v>124</v>
      </c>
      <c r="F15" s="3">
        <v>283800</v>
      </c>
      <c r="G15" s="38">
        <f t="shared" ref="G15:G16" si="0">F15/F$14</f>
        <v>0.7315111711395903</v>
      </c>
    </row>
    <row r="16" spans="3:7" x14ac:dyDescent="0.3">
      <c r="D16" t="s">
        <v>125</v>
      </c>
      <c r="F16" s="3">
        <f>F14-F15</f>
        <v>104164</v>
      </c>
      <c r="G16" s="38">
        <f t="shared" si="0"/>
        <v>0.26848882886040976</v>
      </c>
    </row>
    <row r="19" spans="3:7" x14ac:dyDescent="0.3">
      <c r="C19" s="35" t="s">
        <v>126</v>
      </c>
      <c r="D19" s="35"/>
      <c r="E19" s="35"/>
      <c r="F19" s="35"/>
      <c r="G19" s="35"/>
    </row>
    <row r="20" spans="3:7" x14ac:dyDescent="0.3">
      <c r="D20" t="s">
        <v>127</v>
      </c>
      <c r="F20" s="3">
        <f>'Antigüedad saldos'!I218</f>
        <v>282614.90999999997</v>
      </c>
      <c r="G20" s="38">
        <f>F20/$F$24</f>
        <v>0.18622270344714104</v>
      </c>
    </row>
    <row r="21" spans="3:7" x14ac:dyDescent="0.3">
      <c r="D21" t="s">
        <v>128</v>
      </c>
      <c r="F21" s="3">
        <f>'Antigüedad saldos'!J218</f>
        <v>184966.5</v>
      </c>
      <c r="G21" s="38">
        <f t="shared" ref="G21:G24" si="1">F21/$F$24</f>
        <v>0.12187949205212002</v>
      </c>
    </row>
    <row r="22" spans="3:7" x14ac:dyDescent="0.3">
      <c r="D22" t="s">
        <v>129</v>
      </c>
      <c r="F22" s="3">
        <f>'Antigüedad saldos'!K218</f>
        <v>74472</v>
      </c>
      <c r="G22" s="38">
        <f t="shared" si="1"/>
        <v>4.9071640173250199E-2</v>
      </c>
    </row>
    <row r="23" spans="3:7" x14ac:dyDescent="0.3">
      <c r="D23" t="s">
        <v>130</v>
      </c>
      <c r="F23" s="3">
        <f>'Antigüedad saldos'!L218</f>
        <v>975564.5</v>
      </c>
      <c r="G23" s="38">
        <f t="shared" si="1"/>
        <v>0.64282616432748874</v>
      </c>
    </row>
    <row r="24" spans="3:7" x14ac:dyDescent="0.3">
      <c r="D24" t="s">
        <v>121</v>
      </c>
      <c r="F24" s="3">
        <f>SUM(F20:F23)</f>
        <v>1517617.91</v>
      </c>
      <c r="G24" s="38">
        <f t="shared" si="1"/>
        <v>1</v>
      </c>
    </row>
    <row r="26" spans="3:7" x14ac:dyDescent="0.3">
      <c r="C26" s="35" t="s">
        <v>115</v>
      </c>
      <c r="D26" s="35"/>
      <c r="E26" s="35"/>
      <c r="F26" s="35"/>
      <c r="G26" s="35"/>
    </row>
    <row r="27" spans="3:7" x14ac:dyDescent="0.3">
      <c r="D27" t="s">
        <v>115</v>
      </c>
      <c r="F27" s="3">
        <f>PE!N218</f>
        <v>269858.31</v>
      </c>
      <c r="G27" s="38">
        <f>F27/F24</f>
        <v>0.17781703037492488</v>
      </c>
    </row>
    <row r="29" spans="3:7" x14ac:dyDescent="0.3">
      <c r="D29" t="s">
        <v>113</v>
      </c>
      <c r="F29" s="3">
        <f>PCE!P218</f>
        <v>143523.60334999999</v>
      </c>
      <c r="G29" s="38">
        <f>F29/F24</f>
        <v>9.4571632559344268E-2</v>
      </c>
    </row>
    <row r="32" spans="3:7" x14ac:dyDescent="0.3">
      <c r="C32" s="35" t="s">
        <v>131</v>
      </c>
      <c r="D32" s="35"/>
      <c r="E32" s="35"/>
      <c r="F32" s="35"/>
      <c r="G32" s="35"/>
    </row>
    <row r="34" spans="3:7" x14ac:dyDescent="0.3">
      <c r="C34" t="s">
        <v>132</v>
      </c>
      <c r="F34" s="3">
        <v>75360</v>
      </c>
    </row>
    <row r="35" spans="3:7" x14ac:dyDescent="0.3">
      <c r="C35" t="s">
        <v>133</v>
      </c>
      <c r="F35" s="3">
        <f>F34*0.4</f>
        <v>30144</v>
      </c>
    </row>
    <row r="36" spans="3:7" x14ac:dyDescent="0.3">
      <c r="C36" t="s">
        <v>134</v>
      </c>
      <c r="F36" s="3">
        <v>5000</v>
      </c>
    </row>
    <row r="37" spans="3:7" x14ac:dyDescent="0.3">
      <c r="C37" t="s">
        <v>135</v>
      </c>
      <c r="F37" s="3">
        <v>7200</v>
      </c>
    </row>
    <row r="38" spans="3:7" x14ac:dyDescent="0.3">
      <c r="F38" s="23">
        <f>SUM(F34:F37)</f>
        <v>117704</v>
      </c>
    </row>
    <row r="40" spans="3:7" x14ac:dyDescent="0.3">
      <c r="C40" t="s">
        <v>136</v>
      </c>
      <c r="F40" s="3">
        <v>692458</v>
      </c>
    </row>
    <row r="42" spans="3:7" x14ac:dyDescent="0.3">
      <c r="C42" s="22" t="s">
        <v>137</v>
      </c>
      <c r="D42" s="22"/>
      <c r="E42" s="22"/>
      <c r="F42" s="39">
        <f>F38/F40</f>
        <v>0.16997998434562095</v>
      </c>
    </row>
    <row r="45" spans="3:7" x14ac:dyDescent="0.3">
      <c r="C45" s="35" t="s">
        <v>158</v>
      </c>
      <c r="D45" s="35"/>
      <c r="E45" s="35"/>
      <c r="F45" s="35"/>
      <c r="G45" s="35"/>
    </row>
    <row r="47" spans="3:7" x14ac:dyDescent="0.3">
      <c r="C47" t="s">
        <v>138</v>
      </c>
      <c r="F47">
        <v>180</v>
      </c>
    </row>
    <row r="49" spans="3:7" x14ac:dyDescent="0.3">
      <c r="C49" t="s">
        <v>139</v>
      </c>
      <c r="F49">
        <v>100</v>
      </c>
    </row>
    <row r="51" spans="3:7" x14ac:dyDescent="0.3">
      <c r="C51" t="s">
        <v>140</v>
      </c>
      <c r="F51" s="3">
        <f>F40</f>
        <v>692458</v>
      </c>
    </row>
    <row r="53" spans="3:7" x14ac:dyDescent="0.3">
      <c r="C53" t="s">
        <v>141</v>
      </c>
      <c r="F53">
        <v>2</v>
      </c>
    </row>
    <row r="57" spans="3:7" x14ac:dyDescent="0.3">
      <c r="C57" s="35" t="s">
        <v>142</v>
      </c>
      <c r="D57" s="35"/>
      <c r="E57" s="35"/>
      <c r="F57" s="35"/>
      <c r="G57" s="35"/>
    </row>
    <row r="59" spans="3:7" x14ac:dyDescent="0.3">
      <c r="C59" t="s">
        <v>144</v>
      </c>
      <c r="E59" s="40" t="s">
        <v>161</v>
      </c>
      <c r="F59" s="40" t="s">
        <v>162</v>
      </c>
    </row>
    <row r="61" spans="3:7" x14ac:dyDescent="0.3">
      <c r="C61" t="s">
        <v>143</v>
      </c>
      <c r="E61" s="3">
        <f>Estimación!F20</f>
        <v>2844016</v>
      </c>
      <c r="F61" s="3">
        <v>2819387</v>
      </c>
    </row>
    <row r="63" spans="3:7" x14ac:dyDescent="0.3">
      <c r="C63" t="s">
        <v>106</v>
      </c>
      <c r="E63" s="3">
        <f>F24</f>
        <v>1517617.91</v>
      </c>
      <c r="F63" s="3">
        <v>496794</v>
      </c>
    </row>
    <row r="65" spans="3:6" x14ac:dyDescent="0.3">
      <c r="C65" s="22" t="s">
        <v>145</v>
      </c>
      <c r="D65" s="22"/>
      <c r="E65" s="41">
        <f>(E63/1.16)/E61*360</f>
        <v>165.60556221226943</v>
      </c>
      <c r="F65" s="41">
        <f>(F63/1.16)/F61*360</f>
        <v>54.684741142617909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DPP</vt:lpstr>
      <vt:lpstr>Antigüedad saldos</vt:lpstr>
      <vt:lpstr>Estimación</vt:lpstr>
      <vt:lpstr>PCE</vt:lpstr>
      <vt:lpstr>PE</vt:lpstr>
      <vt:lpstr>Kpi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JOZABETH ESTEVEZ HERRERA</dc:creator>
  <cp:lastModifiedBy>KIMBERLY JOZABETH ESTEVEZ HERRERA</cp:lastModifiedBy>
  <dcterms:created xsi:type="dcterms:W3CDTF">2023-06-15T00:21:44Z</dcterms:created>
  <dcterms:modified xsi:type="dcterms:W3CDTF">2023-06-15T00:21:45Z</dcterms:modified>
</cp:coreProperties>
</file>